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jinji04\Downloads\"/>
    </mc:Choice>
  </mc:AlternateContent>
  <xr:revisionPtr revIDLastSave="0" documentId="13_ncr:1_{7F54E4D5-8AA3-4B89-A11E-75B4BE0352C0}" xr6:coauthVersionLast="47" xr6:coauthVersionMax="47" xr10:uidLastSave="{00000000-0000-0000-0000-000000000000}"/>
  <bookViews>
    <workbookView xWindow="-120" yWindow="-120" windowWidth="29040" windowHeight="15720" tabRatio="832" xr2:uid="{00000000-000D-0000-FFFF-FFFF00000000}"/>
  </bookViews>
  <sheets>
    <sheet name=" Original Articles  (Form A)" sheetId="2" r:id="rId1"/>
    <sheet name="Review, Case Rep,Other(Form B)" sheetId="9" r:id="rId2"/>
    <sheet name="Summary Table of Books (Form C)" sheetId="12" r:id="rId3"/>
    <sheet name="Sample Completed Form(Form A)" sheetId="13" r:id="rId4"/>
    <sheet name="Sample Completed Form(Form B)" sheetId="14" r:id="rId5"/>
    <sheet name="Sample Completed Form(Form C)" sheetId="16" r:id="rId6"/>
    <sheet name="原著以外種別" sheetId="6" state="hidden" r:id="rId7"/>
  </sheets>
  <definedNames>
    <definedName name="_xlnm._FilterDatabase" localSheetId="0" hidden="1">' Original Articles  (Form A)'!$A$5:$H$5</definedName>
    <definedName name="_xlnm._FilterDatabase" localSheetId="1" hidden="1">'Review, Case Rep,Other(Form B)'!$A$5:$H$5</definedName>
    <definedName name="_xlnm._FilterDatabase" localSheetId="3" hidden="1">'Sample Completed Form(Form A)'!$A$5:$H$5</definedName>
    <definedName name="_xlnm._FilterDatabase" localSheetId="4" hidden="1">'Sample Completed Form(Form B)'!$A$5:$H$5</definedName>
    <definedName name="_xlnm.Print_Area" localSheetId="5">'Sample Completed Form(Form C)'!$A$1:$L$22</definedName>
    <definedName name="_xlnm.Print_Area" localSheetId="2">'Summary Table of Books (Form C)'!$A$1:$L$22</definedName>
    <definedName name="_xlnm.Print_Titles" localSheetId="0">' Original Articles  (Form A)'!$1:$5</definedName>
    <definedName name="_xlnm.Print_Titles" localSheetId="1">'Review, Case Rep,Other(Form B)'!$1:$5</definedName>
    <definedName name="_xlnm.Print_Titles" localSheetId="3">'Sample Completed Form(Form A)'!$1:$5</definedName>
    <definedName name="_xlnm.Print_Titles" localSheetId="4">'Sample Completed Form(Form 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0" i="16" l="1"/>
  <c r="I20" i="16"/>
  <c r="H20" i="16"/>
  <c r="G20" i="16"/>
  <c r="F20" i="16"/>
  <c r="E20" i="16"/>
  <c r="J19" i="16"/>
  <c r="I19" i="16"/>
  <c r="H19" i="16"/>
  <c r="G19" i="16"/>
  <c r="F19" i="16"/>
  <c r="E19" i="16"/>
  <c r="J18" i="16"/>
  <c r="I18" i="16"/>
  <c r="H18" i="16"/>
  <c r="G18" i="16"/>
  <c r="F18" i="16"/>
  <c r="E18" i="16"/>
  <c r="D20" i="16"/>
  <c r="D19" i="16"/>
  <c r="D18" i="16"/>
  <c r="C20" i="16"/>
  <c r="C19" i="16"/>
  <c r="C18" i="16"/>
  <c r="C15" i="16"/>
  <c r="I15" i="16"/>
  <c r="G15" i="16"/>
  <c r="E15" i="16"/>
  <c r="J14" i="16"/>
  <c r="I14" i="16"/>
  <c r="H14" i="16"/>
  <c r="G14" i="16"/>
  <c r="F14" i="16"/>
  <c r="E14" i="16"/>
  <c r="J13" i="16"/>
  <c r="I13" i="16"/>
  <c r="H13" i="16"/>
  <c r="G13" i="16"/>
  <c r="F13" i="16"/>
  <c r="E13" i="16"/>
  <c r="J12" i="16"/>
  <c r="I12" i="16"/>
  <c r="H12" i="16"/>
  <c r="G12" i="16"/>
  <c r="F12" i="16"/>
  <c r="E12" i="16"/>
  <c r="J11" i="16"/>
  <c r="I11" i="16"/>
  <c r="H11" i="16"/>
  <c r="G11" i="16"/>
  <c r="F11" i="16"/>
  <c r="E11" i="16"/>
  <c r="D14" i="16"/>
  <c r="D13" i="16"/>
  <c r="D12" i="16"/>
  <c r="D11" i="16"/>
  <c r="C14" i="16"/>
  <c r="C13" i="16"/>
  <c r="C12" i="16"/>
  <c r="C11" i="16"/>
  <c r="H6" i="14"/>
  <c r="C6" i="14"/>
  <c r="G6" i="14"/>
  <c r="F6" i="14"/>
  <c r="E6" i="14"/>
  <c r="D6" i="14"/>
  <c r="H6" i="13"/>
  <c r="D6" i="13"/>
  <c r="E6" i="13"/>
  <c r="F6" i="13"/>
  <c r="G6" i="13"/>
  <c r="C6" i="13"/>
  <c r="J20" i="12"/>
  <c r="I20" i="12"/>
  <c r="H20" i="12"/>
  <c r="G20" i="12"/>
  <c r="F20" i="12"/>
  <c r="E20" i="12"/>
  <c r="D20" i="12"/>
  <c r="C20" i="12"/>
  <c r="J19" i="12"/>
  <c r="I19" i="12"/>
  <c r="H19" i="12"/>
  <c r="G19" i="12"/>
  <c r="F19" i="12"/>
  <c r="E19" i="12"/>
  <c r="D19" i="12"/>
  <c r="C19" i="12"/>
  <c r="J18" i="12"/>
  <c r="I18" i="12"/>
  <c r="H18" i="12"/>
  <c r="G18" i="12"/>
  <c r="F18" i="12"/>
  <c r="E18" i="12"/>
  <c r="D18" i="12"/>
  <c r="C18" i="12"/>
  <c r="I15" i="12"/>
  <c r="G15" i="12"/>
  <c r="E15" i="12"/>
  <c r="C15" i="12"/>
  <c r="J14" i="12"/>
  <c r="I14" i="12"/>
  <c r="H14" i="12"/>
  <c r="G14" i="12"/>
  <c r="F14" i="12"/>
  <c r="E14" i="12"/>
  <c r="D14" i="12"/>
  <c r="C14" i="12"/>
  <c r="J13" i="12"/>
  <c r="I13" i="12"/>
  <c r="H13" i="12"/>
  <c r="G13" i="12"/>
  <c r="F13" i="12"/>
  <c r="E13" i="12"/>
  <c r="D13" i="12"/>
  <c r="C13" i="12"/>
  <c r="J12" i="12"/>
  <c r="I12" i="12"/>
  <c r="H12" i="12"/>
  <c r="G12" i="12"/>
  <c r="F12" i="12"/>
  <c r="E12" i="12"/>
  <c r="D12" i="12"/>
  <c r="C12" i="12"/>
  <c r="J11" i="12"/>
  <c r="I11" i="12"/>
  <c r="H11" i="12"/>
  <c r="G11" i="12"/>
  <c r="F11" i="12"/>
  <c r="E11" i="12"/>
  <c r="D11" i="12"/>
  <c r="C11" i="12"/>
  <c r="H6" i="9"/>
  <c r="G6" i="9"/>
  <c r="F6" i="9"/>
  <c r="E6" i="9"/>
  <c r="D6" i="9"/>
  <c r="C6" i="9"/>
  <c r="D6" i="2"/>
  <c r="E6" i="2"/>
  <c r="F6" i="2"/>
  <c r="G6" i="2"/>
  <c r="H6" i="2"/>
  <c r="C6" i="2"/>
  <c r="F16" i="16" l="1"/>
  <c r="E4" i="16"/>
  <c r="G7" i="16"/>
  <c r="K18" i="16"/>
  <c r="J16" i="16"/>
  <c r="I16" i="16"/>
  <c r="H16" i="16"/>
  <c r="G16" i="16"/>
  <c r="E16" i="16"/>
  <c r="C16" i="16"/>
  <c r="D16" i="16"/>
  <c r="L20" i="12"/>
  <c r="L19" i="12"/>
  <c r="L18" i="12"/>
  <c r="K20" i="12"/>
  <c r="K19" i="12"/>
  <c r="K18" i="12"/>
  <c r="I16" i="12"/>
  <c r="J16" i="12"/>
  <c r="D16" i="12"/>
  <c r="C16" i="12"/>
  <c r="E16" i="12"/>
  <c r="F16" i="12"/>
  <c r="G16" i="12"/>
  <c r="H16" i="12"/>
  <c r="E4" i="12" l="1"/>
  <c r="L20" i="16"/>
  <c r="K20" i="16"/>
  <c r="L19" i="16"/>
  <c r="K19" i="16"/>
  <c r="L18" i="16"/>
  <c r="L14" i="16"/>
  <c r="K14" i="16"/>
  <c r="L13" i="16"/>
  <c r="K13" i="16"/>
  <c r="L12" i="16"/>
  <c r="K12" i="16"/>
  <c r="L11" i="16"/>
  <c r="K11" i="16"/>
  <c r="L16" i="16" l="1"/>
  <c r="K15" i="16"/>
  <c r="K16" i="16" s="1"/>
  <c r="L14" i="12" l="1"/>
  <c r="K14" i="12"/>
  <c r="L13" i="12"/>
  <c r="K13" i="12"/>
  <c r="L12" i="12"/>
  <c r="K12" i="12"/>
  <c r="L11" i="12"/>
  <c r="K11" i="12"/>
  <c r="G7" i="12"/>
  <c r="L16" i="12" l="1"/>
  <c r="K15" i="12"/>
  <c r="K16" i="12" s="1"/>
</calcChain>
</file>

<file path=xl/sharedStrings.xml><?xml version="1.0" encoding="utf-8"?>
<sst xmlns="http://schemas.openxmlformats.org/spreadsheetml/2006/main" count="156" uniqueCount="61">
  <si>
    <t>論文種別</t>
    <rPh sb="0" eb="4">
      <t>ロンブンシュベツ</t>
    </rPh>
    <phoneticPr fontId="1"/>
  </si>
  <si>
    <t>業績目録番号</t>
    <rPh sb="0" eb="2">
      <t>ギョウセキ</t>
    </rPh>
    <rPh sb="2" eb="4">
      <t>モクロク</t>
    </rPh>
    <rPh sb="4" eb="6">
      <t>バンゴウ</t>
    </rPh>
    <phoneticPr fontId="1"/>
  </si>
  <si>
    <t>該当論文の候補者情報</t>
    <rPh sb="0" eb="2">
      <t>ガイトウ</t>
    </rPh>
    <rPh sb="2" eb="4">
      <t>ロンブン</t>
    </rPh>
    <rPh sb="5" eb="8">
      <t>コウホシャ</t>
    </rPh>
    <rPh sb="8" eb="10">
      <t>ジョウホウ</t>
    </rPh>
    <phoneticPr fontId="1"/>
  </si>
  <si>
    <t>件数</t>
    <rPh sb="0" eb="2">
      <t>ケンスウ</t>
    </rPh>
    <phoneticPr fontId="1"/>
  </si>
  <si>
    <t>氏　名：</t>
    <rPh sb="0" eb="1">
      <t>シ</t>
    </rPh>
    <rPh sb="2" eb="3">
      <t>メイ</t>
    </rPh>
    <phoneticPr fontId="1"/>
  </si>
  <si>
    <t>論文種別</t>
    <rPh sb="0" eb="2">
      <t>ロンブン</t>
    </rPh>
    <rPh sb="2" eb="4">
      <t>シュベツ</t>
    </rPh>
    <phoneticPr fontId="1"/>
  </si>
  <si>
    <t>(2)第２著者（Second Author）</t>
    <phoneticPr fontId="1"/>
  </si>
  <si>
    <t>(3)最終著者（Last Author）</t>
    <phoneticPr fontId="1"/>
  </si>
  <si>
    <t>IF</t>
    <phoneticPr fontId="1"/>
  </si>
  <si>
    <t>　上記(2)～(4)のうち、
　責任著者（Corresponding Author）</t>
    <rPh sb="1" eb="3">
      <t>ジョウキ</t>
    </rPh>
    <phoneticPr fontId="1"/>
  </si>
  <si>
    <t>上記の表に誤りがないことを確認しました。</t>
    <rPh sb="0" eb="2">
      <t>ジョウキ</t>
    </rPh>
    <rPh sb="3" eb="4">
      <t>ヒョウ</t>
    </rPh>
    <rPh sb="5" eb="6">
      <t>アヤマ</t>
    </rPh>
    <rPh sb="13" eb="15">
      <t>カクニン</t>
    </rPh>
    <phoneticPr fontId="1"/>
  </si>
  <si>
    <r>
      <t xml:space="preserve">(1)筆頭著者（First Author）
</t>
    </r>
    <r>
      <rPr>
        <sz val="11"/>
        <color theme="1"/>
        <rFont val="Yu Gothic"/>
        <family val="3"/>
        <charset val="128"/>
        <scheme val="minor"/>
      </rPr>
      <t>※Co-first authorship（共同第一著者）含む</t>
    </r>
    <rPh sb="3" eb="5">
      <t>ヒットウ</t>
    </rPh>
    <rPh sb="5" eb="7">
      <t>チョシャ</t>
    </rPh>
    <rPh sb="50" eb="51">
      <t>フク</t>
    </rPh>
    <phoneticPr fontId="1"/>
  </si>
  <si>
    <r>
      <t>インパクト
ファクター
（IF）</t>
    </r>
    <r>
      <rPr>
        <b/>
        <sz val="12"/>
        <color theme="1"/>
        <rFont val="Yu Gothic"/>
        <family val="3"/>
        <charset val="128"/>
        <scheme val="minor"/>
      </rPr>
      <t>※</t>
    </r>
    <phoneticPr fontId="1"/>
  </si>
  <si>
    <t>合計</t>
    <rPh sb="0" eb="2">
      <t>ゴウケイ</t>
    </rPh>
    <phoneticPr fontId="1"/>
  </si>
  <si>
    <t>学術論文英文業績一覧表【②総説、③症例報告、④その他】（様式Ｂ）</t>
    <rPh sb="0" eb="2">
      <t>ガクジュツ</t>
    </rPh>
    <rPh sb="2" eb="4">
      <t>ロンブン</t>
    </rPh>
    <rPh sb="4" eb="6">
      <t>エイブン</t>
    </rPh>
    <rPh sb="6" eb="8">
      <t>ギョウセキ</t>
    </rPh>
    <rPh sb="8" eb="10">
      <t>イチラン</t>
    </rPh>
    <rPh sb="10" eb="11">
      <t>ヒョウ</t>
    </rPh>
    <rPh sb="13" eb="15">
      <t>ソウセツ</t>
    </rPh>
    <rPh sb="17" eb="19">
      <t>ショウレイ</t>
    </rPh>
    <rPh sb="19" eb="21">
      <t>ホウコク</t>
    </rPh>
    <rPh sb="25" eb="26">
      <t>タ</t>
    </rPh>
    <phoneticPr fontId="1"/>
  </si>
  <si>
    <r>
      <rPr>
        <b/>
        <sz val="10"/>
        <color rgb="FF0000FF"/>
        <rFont val="Yu Gothic"/>
        <family val="3"/>
        <charset val="128"/>
        <scheme val="minor"/>
      </rPr>
      <t>※</t>
    </r>
    <r>
      <rPr>
        <b/>
        <u/>
        <sz val="10"/>
        <color rgb="FF0000FF"/>
        <rFont val="Yu Gothic"/>
        <family val="3"/>
        <charset val="128"/>
        <scheme val="minor"/>
      </rPr>
      <t>JCR 最新版（2026年発表）</t>
    </r>
    <r>
      <rPr>
        <u/>
        <sz val="10"/>
        <color rgb="FF0000FF"/>
        <rFont val="Yu Gothic"/>
        <family val="3"/>
        <charset val="128"/>
        <scheme val="minor"/>
      </rPr>
      <t xml:space="preserve">
</t>
    </r>
    <r>
      <rPr>
        <sz val="10"/>
        <color rgb="FF0000FF"/>
        <rFont val="Yu Gothic"/>
        <family val="3"/>
        <charset val="128"/>
        <scheme val="minor"/>
      </rPr>
      <t>より引用
小数点第1位まで
記載</t>
    </r>
    <phoneticPr fontId="1"/>
  </si>
  <si>
    <r>
      <t xml:space="preserve">学術論文英文業績一覧表【①原著論文】（様式Ａ） </t>
    </r>
    <r>
      <rPr>
        <sz val="14"/>
        <color rgb="FF0070C0"/>
        <rFont val="ＭＳ 明朝"/>
        <family val="1"/>
        <charset val="128"/>
      </rPr>
      <t>English-Language Publications List [① Original Articles] (Form A)</t>
    </r>
    <rPh sb="0" eb="2">
      <t>ガクジュツ</t>
    </rPh>
    <rPh sb="2" eb="4">
      <t>ロンブン</t>
    </rPh>
    <rPh sb="4" eb="6">
      <t>エイブン</t>
    </rPh>
    <rPh sb="6" eb="8">
      <t>ギョウセキ</t>
    </rPh>
    <rPh sb="8" eb="10">
      <t>イチラン</t>
    </rPh>
    <rPh sb="10" eb="11">
      <t>ヒョウ</t>
    </rPh>
    <rPh sb="13" eb="15">
      <t>ゲンチョ</t>
    </rPh>
    <rPh sb="15" eb="17">
      <t>ロンブン</t>
    </rPh>
    <phoneticPr fontId="1"/>
  </si>
  <si>
    <t>(1)筆頭著者
（First Author）</t>
    <rPh sb="3" eb="7">
      <t>ヒットウチョシャ</t>
    </rPh>
    <phoneticPr fontId="1"/>
  </si>
  <si>
    <t>(2)第２著者
（Second Author）</t>
    <rPh sb="3" eb="4">
      <t>ダイ</t>
    </rPh>
    <rPh sb="5" eb="7">
      <t>チョシャ</t>
    </rPh>
    <phoneticPr fontId="1"/>
  </si>
  <si>
    <t>(3)最終著者
（Last Author）</t>
    <rPh sb="3" eb="5">
      <t>サイシュウ</t>
    </rPh>
    <rPh sb="5" eb="7">
      <t>チョシャ</t>
    </rPh>
    <phoneticPr fontId="1"/>
  </si>
  <si>
    <t>①原著
Original Articles</t>
    <rPh sb="1" eb="3">
      <t>ゲンチョ</t>
    </rPh>
    <phoneticPr fontId="1"/>
  </si>
  <si>
    <t>No.
(Enter the corresponding No. from Form 3)</t>
    <phoneticPr fontId="1"/>
  </si>
  <si>
    <t>(4)その他
Other [(1)–(3) above]</t>
    <rPh sb="5" eb="6">
      <t>ホカ</t>
    </rPh>
    <phoneticPr fontId="1"/>
  </si>
  <si>
    <t>(5)責任著者
（Corresponding Author）</t>
    <rPh sb="3" eb="7">
      <t>セキニンチョシャ</t>
    </rPh>
    <phoneticPr fontId="1"/>
  </si>
  <si>
    <t>English-Language Publications List [② Review Articles, ③ Case Reports, ④ Other Academic Papers] (Form B)</t>
    <phoneticPr fontId="1"/>
  </si>
  <si>
    <r>
      <t>著書・学術論文業績集計表（様式Ｃ）</t>
    </r>
    <r>
      <rPr>
        <sz val="18"/>
        <color rgb="FF0070C0"/>
        <rFont val="ＭＳ 明朝"/>
        <family val="1"/>
        <charset val="128"/>
      </rPr>
      <t>Summary Table of Books and Academic Publications (Form C)</t>
    </r>
    <rPh sb="0" eb="2">
      <t>チョショ</t>
    </rPh>
    <rPh sb="3" eb="5">
      <t>ガクジュツ</t>
    </rPh>
    <rPh sb="5" eb="7">
      <t>ロンブン</t>
    </rPh>
    <phoneticPr fontId="1"/>
  </si>
  <si>
    <t>著 書 (Books and Book Chapters)</t>
    <rPh sb="0" eb="1">
      <t>チョ</t>
    </rPh>
    <rPh sb="2" eb="3">
      <t>ショ</t>
    </rPh>
    <phoneticPr fontId="1"/>
  </si>
  <si>
    <t>② Review Articles</t>
  </si>
  <si>
    <t>② Review Articles</t>
    <phoneticPr fontId="1"/>
  </si>
  <si>
    <t>③ Case Reports</t>
  </si>
  <si>
    <t>③ Case Reports</t>
    <phoneticPr fontId="1"/>
  </si>
  <si>
    <t>④ Other Academic Papers</t>
  </si>
  <si>
    <t>④ Other Academic Papers</t>
    <phoneticPr fontId="1"/>
  </si>
  <si>
    <r>
      <t xml:space="preserve">和文（件数）
</t>
    </r>
    <r>
      <rPr>
        <sz val="8"/>
        <color theme="1"/>
        <rFont val="Yu Gothic"/>
        <family val="3"/>
        <charset val="128"/>
        <scheme val="minor"/>
      </rPr>
      <t>Japanese (Number of Publications)</t>
    </r>
    <rPh sb="0" eb="2">
      <t>ワブン</t>
    </rPh>
    <rPh sb="3" eb="5">
      <t>ケンスウ</t>
    </rPh>
    <phoneticPr fontId="1"/>
  </si>
  <si>
    <r>
      <t xml:space="preserve">英文（件数）
</t>
    </r>
    <r>
      <rPr>
        <sz val="8"/>
        <color theme="1"/>
        <rFont val="Yu Gothic"/>
        <family val="3"/>
        <charset val="128"/>
        <scheme val="minor"/>
      </rPr>
      <t>English (Number of Publications)</t>
    </r>
    <rPh sb="0" eb="2">
      <t>エイブン</t>
    </rPh>
    <rPh sb="3" eb="5">
      <t>ケンスウ</t>
    </rPh>
    <phoneticPr fontId="1"/>
  </si>
  <si>
    <t>合計 Total</t>
    <rPh sb="0" eb="2">
      <t>ゴウケイ</t>
    </rPh>
    <phoneticPr fontId="1"/>
  </si>
  <si>
    <t>学術論文・和文 Academic Papers (Japanese)</t>
    <rPh sb="0" eb="4">
      <t>ガクジュツロンブン</t>
    </rPh>
    <rPh sb="5" eb="7">
      <t>ワブン</t>
    </rPh>
    <phoneticPr fontId="1"/>
  </si>
  <si>
    <t>合計Total</t>
    <rPh sb="0" eb="2">
      <t>ゴウケイ</t>
    </rPh>
    <phoneticPr fontId="1"/>
  </si>
  <si>
    <t>②総説（件数）
Review Articles</t>
    <rPh sb="4" eb="6">
      <t>ケンスウ</t>
    </rPh>
    <phoneticPr fontId="1"/>
  </si>
  <si>
    <t>③症例報告（件数）
Case Reports</t>
    <rPh sb="6" eb="8">
      <t>ケンスウ</t>
    </rPh>
    <phoneticPr fontId="1"/>
  </si>
  <si>
    <r>
      <t xml:space="preserve">④その他（件数）
</t>
    </r>
    <r>
      <rPr>
        <sz val="8"/>
        <color theme="1"/>
        <rFont val="Yu Gothic"/>
        <family val="3"/>
        <charset val="128"/>
        <scheme val="minor"/>
      </rPr>
      <t>Other Academic Papers</t>
    </r>
    <rPh sb="5" eb="7">
      <t>ケンスウ</t>
    </rPh>
    <phoneticPr fontId="1"/>
  </si>
  <si>
    <t xml:space="preserve">①原著（件数）
 Original Articles </t>
    <rPh sb="4" eb="6">
      <t>ケンスウ</t>
    </rPh>
    <phoneticPr fontId="1"/>
  </si>
  <si>
    <t xml:space="preserve">①原著（英文）
Original Articles </t>
    <rPh sb="1" eb="3">
      <t>ゲンチョ</t>
    </rPh>
    <rPh sb="4" eb="6">
      <t>エイブン</t>
    </rPh>
    <phoneticPr fontId="1"/>
  </si>
  <si>
    <t>学術論文・英文 Academic Papers (English)</t>
    <rPh sb="0" eb="4">
      <t>ガクジュツロンブン</t>
    </rPh>
    <rPh sb="5" eb="7">
      <t>エイブン</t>
    </rPh>
    <phoneticPr fontId="1"/>
  </si>
  <si>
    <t>②総説（英文）
Review Articles</t>
    <rPh sb="1" eb="3">
      <t>ソウセツ</t>
    </rPh>
    <rPh sb="4" eb="6">
      <t>エイブン</t>
    </rPh>
    <phoneticPr fontId="1"/>
  </si>
  <si>
    <t>③症例報告（英文）
Case Reports</t>
    <rPh sb="1" eb="5">
      <t>ショウレイホウコク</t>
    </rPh>
    <rPh sb="6" eb="8">
      <t>エイブン</t>
    </rPh>
    <phoneticPr fontId="1"/>
  </si>
  <si>
    <t>④その他（英文）
Other Academic Papers</t>
    <rPh sb="3" eb="4">
      <t>タ</t>
    </rPh>
    <rPh sb="5" eb="7">
      <t>エイブン</t>
    </rPh>
    <phoneticPr fontId="1"/>
  </si>
  <si>
    <t>合計 Total
①～④</t>
    <rPh sb="0" eb="2">
      <t>ゴウケイ</t>
    </rPh>
    <phoneticPr fontId="1"/>
  </si>
  <si>
    <t>(4)その他(Other [(1)–(3) above])</t>
    <phoneticPr fontId="1"/>
  </si>
  <si>
    <t>IFあり
 With Impact Factor</t>
    <phoneticPr fontId="1"/>
  </si>
  <si>
    <r>
      <t xml:space="preserve">IFあり
</t>
    </r>
    <r>
      <rPr>
        <b/>
        <sz val="8"/>
        <color theme="1"/>
        <rFont val="Yu Gothic"/>
        <family val="3"/>
        <charset val="128"/>
        <scheme val="minor"/>
      </rPr>
      <t xml:space="preserve"> With Impact Factor</t>
    </r>
    <phoneticPr fontId="1"/>
  </si>
  <si>
    <r>
      <t xml:space="preserve">IFなし
</t>
    </r>
    <r>
      <rPr>
        <b/>
        <sz val="8"/>
        <color theme="1"/>
        <rFont val="Yu Gothic"/>
        <family val="3"/>
        <charset val="128"/>
        <scheme val="minor"/>
      </rPr>
      <t>Without Impact Factor</t>
    </r>
    <phoneticPr fontId="1"/>
  </si>
  <si>
    <t>(5)IFなし(Without Impact Factor)</t>
    <phoneticPr fontId="1"/>
  </si>
  <si>
    <t>合計 Total　(1)～(5)</t>
    <rPh sb="0" eb="2">
      <t>ゴウケイ</t>
    </rPh>
    <phoneticPr fontId="1"/>
  </si>
  <si>
    <t>　　(a)第２著者（Second Author）</t>
    <rPh sb="5" eb="6">
      <t>ダイ</t>
    </rPh>
    <rPh sb="7" eb="9">
      <t>チョシャ</t>
    </rPh>
    <phoneticPr fontId="1"/>
  </si>
  <si>
    <t>　　(b)最終著者（Last Author）</t>
    <rPh sb="5" eb="7">
      <t>サイシュウ</t>
    </rPh>
    <rPh sb="7" eb="9">
      <t>チョシャ</t>
    </rPh>
    <phoneticPr fontId="1"/>
  </si>
  <si>
    <t>　　(c)その他(Other)</t>
    <rPh sb="7" eb="8">
      <t>タ</t>
    </rPh>
    <phoneticPr fontId="1"/>
  </si>
  <si>
    <r>
      <t>学術論文英文業績一覧表【①原著論文】（様式Ａ）</t>
    </r>
    <r>
      <rPr>
        <sz val="14"/>
        <color rgb="FF0070C0"/>
        <rFont val="ＭＳ 明朝"/>
        <family val="1"/>
        <charset val="128"/>
      </rPr>
      <t>English-Language Publications List [① Original Articles] (Form A)</t>
    </r>
    <rPh sb="0" eb="2">
      <t>ガクジュツ</t>
    </rPh>
    <rPh sb="2" eb="4">
      <t>ロンブン</t>
    </rPh>
    <rPh sb="4" eb="6">
      <t>エイブン</t>
    </rPh>
    <rPh sb="6" eb="8">
      <t>ギョウセキ</t>
    </rPh>
    <rPh sb="8" eb="10">
      <t>イチラン</t>
    </rPh>
    <rPh sb="10" eb="11">
      <t>ヒョウ</t>
    </rPh>
    <rPh sb="13" eb="15">
      <t>ゲンチョ</t>
    </rPh>
    <rPh sb="15" eb="17">
      <t>ロンブン</t>
    </rPh>
    <phoneticPr fontId="1"/>
  </si>
  <si>
    <t>　上記(2)～(4)のうち、責任著者（Corresponding Author）</t>
    <rPh sb="1" eb="3">
      <t>ジョウキ</t>
    </rPh>
    <phoneticPr fontId="1"/>
  </si>
  <si>
    <t>氏　名：　Toui Taro</t>
    <rPh sb="0" eb="1">
      <t>シ</t>
    </rPh>
    <rPh sb="2" eb="3">
      <t>メイ</t>
    </rPh>
    <phoneticPr fontId="1"/>
  </si>
  <si>
    <r>
      <t>② Review Articles
 ③ Case Reports
 ④</t>
    </r>
    <r>
      <rPr>
        <sz val="9"/>
        <color theme="1"/>
        <rFont val="Yu Gothic"/>
        <family val="3"/>
        <charset val="128"/>
        <scheme val="minor"/>
      </rPr>
      <t xml:space="preserve"> Other Academic Papers</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</si>
</sst>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6"/>
      <name val="Yu Gothic"/>
      <family val="3"/>
      <charset val="128"/>
      <scheme val="minor"/>
    </font>
    <font>
      <sz val="14"/>
      <color theme="1"/>
      <name val="Yu Gothic"/>
      <family val="2"/>
      <scheme val="minor"/>
    </font>
    <font>
      <sz val="14"/>
      <color theme="1"/>
      <name val="Yu Gothic"/>
      <family val="3"/>
      <charset val="128"/>
      <scheme val="minor"/>
    </font>
    <font>
      <sz val="12"/>
      <color theme="1"/>
      <name val="Yu Gothic"/>
      <family val="2"/>
      <scheme val="minor"/>
    </font>
    <font>
      <sz val="12"/>
      <color theme="1"/>
      <name val="Yu Gothic"/>
      <family val="3"/>
      <charset val="128"/>
      <scheme val="minor"/>
    </font>
    <font>
      <sz val="11"/>
      <color theme="1"/>
      <name val="Yu Gothic"/>
      <family val="3"/>
      <charset val="128"/>
      <scheme val="minor"/>
    </font>
    <font>
      <b/>
      <sz val="12"/>
      <color theme="1"/>
      <name val="Yu Gothic"/>
      <family val="3"/>
      <charset val="128"/>
      <scheme val="minor"/>
    </font>
    <font>
      <sz val="14"/>
      <color theme="1"/>
      <name val="ＭＳ 明朝"/>
      <family val="1"/>
      <charset val="128"/>
    </font>
    <font>
      <sz val="12"/>
      <color theme="0"/>
      <name val="Yu Gothic"/>
      <family val="3"/>
      <charset val="128"/>
      <scheme val="minor"/>
    </font>
    <font>
      <sz val="18"/>
      <color theme="1"/>
      <name val="ＭＳ 明朝"/>
      <family val="1"/>
      <charset val="128"/>
    </font>
    <font>
      <sz val="12"/>
      <name val="Yu Gothic"/>
      <family val="3"/>
      <charset val="128"/>
      <scheme val="minor"/>
    </font>
    <font>
      <b/>
      <sz val="11"/>
      <color theme="1"/>
      <name val="Yu Gothic"/>
      <family val="3"/>
      <charset val="128"/>
      <scheme val="minor"/>
    </font>
    <font>
      <sz val="10"/>
      <color rgb="FF0000FF"/>
      <name val="Yu Gothic"/>
      <family val="3"/>
      <charset val="128"/>
      <scheme val="minor"/>
    </font>
    <font>
      <b/>
      <sz val="10"/>
      <color rgb="FF0000FF"/>
      <name val="Yu Gothic"/>
      <family val="3"/>
      <charset val="128"/>
      <scheme val="minor"/>
    </font>
    <font>
      <b/>
      <u/>
      <sz val="10"/>
      <color rgb="FF0000FF"/>
      <name val="Yu Gothic"/>
      <family val="3"/>
      <charset val="128"/>
      <scheme val="minor"/>
    </font>
    <font>
      <u/>
      <sz val="10"/>
      <color rgb="FF0000FF"/>
      <name val="Yu Gothic"/>
      <family val="3"/>
      <charset val="128"/>
      <scheme val="minor"/>
    </font>
    <font>
      <b/>
      <sz val="12"/>
      <name val="Yu Gothic"/>
      <family val="3"/>
      <charset val="128"/>
      <scheme val="minor"/>
    </font>
    <font>
      <sz val="14"/>
      <color rgb="FF0070C0"/>
      <name val="ＭＳ 明朝"/>
      <family val="1"/>
      <charset val="128"/>
    </font>
    <font>
      <sz val="11"/>
      <color rgb="FF0070C0"/>
      <name val="Yu Gothic"/>
      <family val="2"/>
      <scheme val="minor"/>
    </font>
    <font>
      <sz val="18"/>
      <color rgb="FF0070C0"/>
      <name val="ＭＳ 明朝"/>
      <family val="1"/>
      <charset val="128"/>
    </font>
    <font>
      <sz val="8"/>
      <color theme="1"/>
      <name val="Yu Gothic"/>
      <family val="3"/>
      <charset val="128"/>
      <scheme val="minor"/>
    </font>
    <font>
      <b/>
      <sz val="8"/>
      <color theme="1"/>
      <name val="Yu Gothic"/>
      <family val="3"/>
      <charset val="128"/>
      <scheme val="minor"/>
    </font>
    <font>
      <sz val="9"/>
      <color theme="1"/>
      <name val="Yu Gothic"/>
      <family val="3"/>
      <charset val="128"/>
      <scheme val="minor"/>
    </font>
  </fonts>
  <fills count="3">
    <fill>
      <patternFill patternType="none"/>
    </fill>
    <fill>
      <patternFill patternType="gray125"/>
    </fill>
    <fill>
      <patternFill patternType="solid">
        <fgColor theme="0" tint="-0.14999847407452621"/>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thin">
        <color auto="1"/>
      </top>
      <bottom/>
      <diagonal/>
    </border>
    <border diagonalUp="1">
      <left/>
      <right style="thin">
        <color auto="1"/>
      </right>
      <top style="medium">
        <color auto="1"/>
      </top>
      <bottom style="thin">
        <color auto="1"/>
      </bottom>
      <diagonal style="thin">
        <color auto="1"/>
      </diagonal>
    </border>
    <border diagonalUp="1">
      <left/>
      <right style="thin">
        <color auto="1"/>
      </right>
      <top/>
      <bottom style="thin">
        <color auto="1"/>
      </bottom>
      <diagonal style="thin">
        <color auto="1"/>
      </diagonal>
    </border>
    <border>
      <left style="thin">
        <color auto="1"/>
      </left>
      <right/>
      <top style="medium">
        <color auto="1"/>
      </top>
      <bottom/>
      <diagonal/>
    </border>
    <border>
      <left/>
      <right/>
      <top style="medium">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thin">
        <color auto="1"/>
      </top>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auto="1"/>
      </left>
      <right/>
      <top/>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top style="thin">
        <color auto="1"/>
      </top>
      <bottom style="double">
        <color auto="1"/>
      </bottom>
      <diagonal/>
    </border>
    <border>
      <left style="medium">
        <color auto="1"/>
      </left>
      <right/>
      <top style="double">
        <color auto="1"/>
      </top>
      <bottom/>
      <diagonal/>
    </border>
    <border>
      <left style="thin">
        <color auto="1"/>
      </left>
      <right style="medium">
        <color auto="1"/>
      </right>
      <top style="medium">
        <color auto="1"/>
      </top>
      <bottom style="thin">
        <color auto="1"/>
      </bottom>
      <diagonal/>
    </border>
    <border diagonalUp="1">
      <left style="thin">
        <color auto="1"/>
      </left>
      <right style="thin">
        <color auto="1"/>
      </right>
      <top style="thin">
        <color auto="1"/>
      </top>
      <bottom/>
      <diagonal style="thin">
        <color auto="1"/>
      </diagonal>
    </border>
    <border diagonalUp="1">
      <left style="thin">
        <color auto="1"/>
      </left>
      <right style="medium">
        <color auto="1"/>
      </right>
      <top style="thin">
        <color auto="1"/>
      </top>
      <bottom/>
      <diagonal style="thin">
        <color auto="1"/>
      </diagonal>
    </border>
    <border>
      <left/>
      <right style="thin">
        <color auto="1"/>
      </right>
      <top style="thin">
        <color auto="1"/>
      </top>
      <bottom style="double">
        <color auto="1"/>
      </bottom>
      <diagonal/>
    </border>
    <border>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right/>
      <top/>
      <bottom style="double">
        <color indexed="64"/>
      </bottom>
      <diagonal/>
    </border>
    <border>
      <left style="thin">
        <color auto="1"/>
      </left>
      <right/>
      <top/>
      <bottom style="double">
        <color indexed="64"/>
      </bottom>
      <diagonal/>
    </border>
  </borders>
  <cellStyleXfs count="1">
    <xf numFmtId="0" fontId="0" fillId="0" borderId="0"/>
  </cellStyleXfs>
  <cellXfs count="126">
    <xf numFmtId="0" fontId="0" fillId="0" borderId="0" xfId="0"/>
    <xf numFmtId="0" fontId="0" fillId="0" borderId="7" xfId="0" applyBorder="1"/>
    <xf numFmtId="0" fontId="0" fillId="0" borderId="0" xfId="0" applyBorder="1" applyAlignment="1">
      <alignment horizontal="center" vertical="center"/>
    </xf>
    <xf numFmtId="0" fontId="0" fillId="0" borderId="9" xfId="0" applyBorder="1"/>
    <xf numFmtId="0" fontId="0" fillId="0" borderId="0" xfId="0" applyBorder="1"/>
    <xf numFmtId="0" fontId="2" fillId="0" borderId="0" xfId="0" applyFont="1"/>
    <xf numFmtId="0" fontId="3" fillId="0" borderId="9" xfId="0" applyFont="1" applyBorder="1" applyAlignment="1"/>
    <xf numFmtId="0" fontId="0" fillId="0" borderId="9" xfId="0" applyBorder="1" applyAlignment="1"/>
    <xf numFmtId="0" fontId="3" fillId="0" borderId="0" xfId="0" applyFont="1"/>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0" xfId="0" applyFont="1"/>
    <xf numFmtId="0" fontId="0" fillId="0" borderId="0" xfId="0" applyFont="1" applyBorder="1"/>
    <xf numFmtId="0" fontId="5" fillId="0" borderId="0" xfId="0" applyFont="1" applyBorder="1" applyAlignment="1">
      <alignment wrapText="1"/>
    </xf>
    <xf numFmtId="0" fontId="5" fillId="2" borderId="14" xfId="0" applyFont="1" applyFill="1" applyBorder="1" applyAlignment="1">
      <alignment horizontal="center" wrapText="1"/>
    </xf>
    <xf numFmtId="0" fontId="5" fillId="2" borderId="35" xfId="0" applyFont="1" applyFill="1" applyBorder="1" applyAlignment="1">
      <alignment horizontal="center" wrapText="1"/>
    </xf>
    <xf numFmtId="0" fontId="5" fillId="2" borderId="36" xfId="0" applyFont="1" applyFill="1" applyBorder="1" applyAlignment="1">
      <alignment horizontal="center" wrapText="1"/>
    </xf>
    <xf numFmtId="0" fontId="5" fillId="2" borderId="36" xfId="0" applyFont="1" applyFill="1" applyBorder="1" applyAlignment="1">
      <alignment horizontal="center" vertical="center" wrapText="1"/>
    </xf>
    <xf numFmtId="0" fontId="5" fillId="0" borderId="2" xfId="0" applyFont="1" applyBorder="1" applyAlignment="1">
      <alignment horizontal="center"/>
    </xf>
    <xf numFmtId="0" fontId="5" fillId="0" borderId="33" xfId="0" applyFont="1" applyBorder="1" applyAlignment="1">
      <alignment horizontal="center"/>
    </xf>
    <xf numFmtId="0" fontId="5" fillId="0" borderId="32" xfId="0" applyFont="1" applyBorder="1" applyAlignment="1">
      <alignment horizontal="center"/>
    </xf>
    <xf numFmtId="0" fontId="5" fillId="2" borderId="14" xfId="0" applyFont="1" applyFill="1" applyBorder="1" applyAlignment="1">
      <alignment horizontal="center" vertical="center" wrapText="1"/>
    </xf>
    <xf numFmtId="0" fontId="5" fillId="2" borderId="37" xfId="0" applyFont="1" applyFill="1" applyBorder="1" applyAlignment="1">
      <alignment horizontal="center" vertical="center"/>
    </xf>
    <xf numFmtId="0" fontId="0" fillId="0" borderId="42" xfId="0" applyFont="1" applyFill="1" applyBorder="1"/>
    <xf numFmtId="0" fontId="0" fillId="0" borderId="43" xfId="0" applyFont="1" applyFill="1" applyBorder="1"/>
    <xf numFmtId="0" fontId="3" fillId="0" borderId="9" xfId="0" applyFont="1" applyBorder="1" applyAlignment="1"/>
    <xf numFmtId="0" fontId="0" fillId="0" borderId="9" xfId="0" applyBorder="1" applyAlignment="1"/>
    <xf numFmtId="0" fontId="4" fillId="2" borderId="20" xfId="0" applyFont="1" applyFill="1" applyBorder="1"/>
    <xf numFmtId="0" fontId="4" fillId="2" borderId="23" xfId="0" applyFont="1" applyFill="1" applyBorder="1"/>
    <xf numFmtId="0" fontId="4" fillId="0" borderId="1" xfId="0" applyFont="1" applyBorder="1"/>
    <xf numFmtId="0" fontId="4" fillId="2" borderId="11" xfId="0" applyFont="1" applyFill="1" applyBorder="1"/>
    <xf numFmtId="0" fontId="4" fillId="2" borderId="21" xfId="0" applyFont="1" applyFill="1" applyBorder="1"/>
    <xf numFmtId="0" fontId="4" fillId="0" borderId="8" xfId="0" applyFont="1" applyBorder="1"/>
    <xf numFmtId="0" fontId="4" fillId="2" borderId="45" xfId="0" applyFont="1" applyFill="1" applyBorder="1"/>
    <xf numFmtId="0" fontId="4" fillId="2" borderId="46" xfId="0" applyFont="1" applyFill="1" applyBorder="1"/>
    <xf numFmtId="0" fontId="4" fillId="2" borderId="47" xfId="0" applyFont="1" applyFill="1" applyBorder="1"/>
    <xf numFmtId="0" fontId="4" fillId="2" borderId="48" xfId="0" applyFont="1" applyFill="1" applyBorder="1"/>
    <xf numFmtId="0" fontId="4" fillId="0" borderId="11" xfId="0" applyFont="1" applyFill="1" applyBorder="1"/>
    <xf numFmtId="0" fontId="4" fillId="0" borderId="1" xfId="0" applyFont="1" applyFill="1" applyBorder="1"/>
    <xf numFmtId="0" fontId="4" fillId="0" borderId="4" xfId="0" applyFont="1" applyFill="1" applyBorder="1"/>
    <xf numFmtId="0" fontId="4" fillId="2" borderId="32" xfId="0" applyFont="1" applyFill="1" applyBorder="1"/>
    <xf numFmtId="0" fontId="4" fillId="2" borderId="34" xfId="0" applyFont="1" applyFill="1" applyBorder="1"/>
    <xf numFmtId="0" fontId="4" fillId="0" borderId="32" xfId="0" applyFont="1" applyFill="1" applyBorder="1"/>
    <xf numFmtId="0" fontId="4" fillId="0" borderId="2" xfId="0" applyFont="1" applyFill="1" applyBorder="1"/>
    <xf numFmtId="0" fontId="4" fillId="0" borderId="34" xfId="0" applyFont="1" applyFill="1" applyBorder="1"/>
    <xf numFmtId="0" fontId="11" fillId="0" borderId="31" xfId="0" applyFont="1" applyFill="1" applyBorder="1" applyAlignment="1">
      <alignment wrapText="1"/>
    </xf>
    <xf numFmtId="0" fontId="11" fillId="0" borderId="30" xfId="0" applyFont="1" applyFill="1" applyBorder="1"/>
    <xf numFmtId="0" fontId="11" fillId="0" borderId="30" xfId="0" applyFont="1" applyFill="1" applyBorder="1" applyAlignment="1"/>
    <xf numFmtId="0" fontId="11" fillId="0" borderId="27" xfId="0" applyFont="1" applyFill="1" applyBorder="1" applyAlignment="1">
      <alignment wrapText="1"/>
    </xf>
    <xf numFmtId="0" fontId="11" fillId="0" borderId="12" xfId="0" applyFont="1" applyFill="1" applyBorder="1"/>
    <xf numFmtId="0" fontId="11" fillId="0" borderId="12" xfId="0" applyFont="1" applyFill="1" applyBorder="1" applyAlignment="1"/>
    <xf numFmtId="0" fontId="11" fillId="0" borderId="0" xfId="0" applyFont="1" applyFill="1" applyBorder="1" applyAlignment="1">
      <alignment wrapText="1"/>
    </xf>
    <xf numFmtId="0" fontId="11" fillId="0" borderId="7" xfId="0" applyFont="1" applyFill="1" applyBorder="1"/>
    <xf numFmtId="0" fontId="4" fillId="0" borderId="28" xfId="0" applyFont="1" applyBorder="1"/>
    <xf numFmtId="0" fontId="4" fillId="0" borderId="3" xfId="0" applyFont="1" applyBorder="1"/>
    <xf numFmtId="0" fontId="4" fillId="0" borderId="15" xfId="0" applyFont="1" applyBorder="1" applyAlignment="1"/>
    <xf numFmtId="0" fontId="4" fillId="0" borderId="29" xfId="0" applyFont="1" applyBorder="1"/>
    <xf numFmtId="0" fontId="4" fillId="0" borderId="4" xfId="0" applyFont="1" applyBorder="1" applyAlignment="1"/>
    <xf numFmtId="0" fontId="4" fillId="0" borderId="12" xfId="0" applyFont="1" applyBorder="1" applyAlignment="1"/>
    <xf numFmtId="0" fontId="4" fillId="0" borderId="20" xfId="0" applyFont="1" applyFill="1" applyBorder="1"/>
    <xf numFmtId="0" fontId="4" fillId="0" borderId="3" xfId="0" applyFont="1" applyFill="1" applyBorder="1"/>
    <xf numFmtId="0" fontId="4" fillId="0" borderId="10" xfId="0" applyFont="1" applyFill="1" applyBorder="1"/>
    <xf numFmtId="0" fontId="4" fillId="0" borderId="13" xfId="0" applyFont="1" applyFill="1" applyBorder="1"/>
    <xf numFmtId="0" fontId="4" fillId="0" borderId="8" xfId="0" applyFont="1" applyFill="1" applyBorder="1"/>
    <xf numFmtId="0" fontId="4" fillId="0" borderId="12" xfId="0" applyFont="1" applyFill="1" applyBorder="1"/>
    <xf numFmtId="0" fontId="5" fillId="0" borderId="42" xfId="0" applyFont="1" applyFill="1" applyBorder="1" applyAlignment="1">
      <alignment wrapText="1"/>
    </xf>
    <xf numFmtId="0" fontId="0" fillId="0" borderId="54" xfId="0" applyBorder="1"/>
    <xf numFmtId="0" fontId="12" fillId="0" borderId="0" xfId="0" applyFont="1" applyBorder="1" applyAlignment="1">
      <alignment horizontal="center" vertical="center"/>
    </xf>
    <xf numFmtId="0" fontId="5" fillId="0" borderId="0" xfId="0" applyFont="1" applyFill="1" applyBorder="1" applyAlignment="1">
      <alignment wrapText="1"/>
    </xf>
    <xf numFmtId="0" fontId="4" fillId="0" borderId="0" xfId="0" applyFont="1" applyFill="1" applyBorder="1"/>
    <xf numFmtId="0" fontId="4" fillId="0" borderId="55" xfId="0" applyFont="1" applyFill="1" applyBorder="1" applyAlignment="1">
      <alignment wrapText="1"/>
    </xf>
    <xf numFmtId="0" fontId="5" fillId="0" borderId="21" xfId="0" applyFont="1" applyFill="1" applyBorder="1" applyAlignment="1">
      <alignment wrapText="1"/>
    </xf>
    <xf numFmtId="0" fontId="5" fillId="0" borderId="22" xfId="0" applyFont="1" applyFill="1" applyBorder="1" applyAlignment="1">
      <alignment wrapText="1"/>
    </xf>
    <xf numFmtId="0" fontId="5" fillId="0" borderId="21" xfId="0" applyFont="1" applyFill="1" applyBorder="1"/>
    <xf numFmtId="0" fontId="4" fillId="0" borderId="56" xfId="0" applyFont="1" applyFill="1" applyBorder="1"/>
    <xf numFmtId="0" fontId="4" fillId="0" borderId="57" xfId="0" applyFont="1" applyFill="1" applyBorder="1"/>
    <xf numFmtId="0" fontId="0" fillId="0" borderId="44" xfId="0" applyBorder="1"/>
    <xf numFmtId="0" fontId="5" fillId="0" borderId="34" xfId="0" applyFont="1" applyFill="1" applyBorder="1"/>
    <xf numFmtId="0" fontId="4" fillId="0" borderId="33" xfId="0" applyFont="1" applyFill="1" applyBorder="1"/>
    <xf numFmtId="0" fontId="5" fillId="0" borderId="53" xfId="0" applyFont="1" applyFill="1" applyBorder="1" applyAlignment="1">
      <alignment vertical="center"/>
    </xf>
    <xf numFmtId="0" fontId="5" fillId="2" borderId="32" xfId="0" applyFont="1" applyFill="1" applyBorder="1" applyAlignment="1">
      <alignment horizontal="center"/>
    </xf>
    <xf numFmtId="0" fontId="5" fillId="2" borderId="34" xfId="0" applyFont="1" applyFill="1" applyBorder="1" applyAlignment="1">
      <alignment horizontal="center"/>
    </xf>
    <xf numFmtId="0" fontId="4" fillId="2" borderId="13" xfId="0" applyFont="1" applyFill="1" applyBorder="1"/>
    <xf numFmtId="0" fontId="4" fillId="2" borderId="22" xfId="0" applyFont="1" applyFill="1" applyBorder="1"/>
    <xf numFmtId="0" fontId="4" fillId="2" borderId="57" xfId="0" applyFont="1" applyFill="1" applyBorder="1"/>
    <xf numFmtId="0" fontId="4" fillId="2" borderId="38" xfId="0" applyFont="1" applyFill="1" applyBorder="1"/>
    <xf numFmtId="0" fontId="4" fillId="2" borderId="44" xfId="0" applyFont="1" applyFill="1" applyBorder="1"/>
    <xf numFmtId="0" fontId="4" fillId="2" borderId="58" xfId="0" applyFont="1" applyFill="1" applyBorder="1"/>
    <xf numFmtId="0" fontId="13" fillId="0" borderId="0" xfId="0" applyFont="1" applyAlignment="1">
      <alignment horizontal="center" wrapText="1"/>
    </xf>
    <xf numFmtId="0" fontId="4" fillId="0" borderId="10" xfId="0" applyFont="1" applyBorder="1" applyAlignment="1"/>
    <xf numFmtId="0" fontId="11" fillId="0" borderId="7" xfId="0" applyFont="1" applyFill="1" applyBorder="1" applyAlignment="1"/>
    <xf numFmtId="0" fontId="9" fillId="0" borderId="26" xfId="0" applyFont="1" applyFill="1" applyBorder="1" applyAlignment="1">
      <alignment horizontal="center" vertical="center" wrapText="1"/>
    </xf>
    <xf numFmtId="0" fontId="7" fillId="0" borderId="59" xfId="0" applyFont="1" applyBorder="1"/>
    <xf numFmtId="0" fontId="7" fillId="0" borderId="60" xfId="0" applyFont="1" applyBorder="1"/>
    <xf numFmtId="0" fontId="17" fillId="0" borderId="61" xfId="0" applyFont="1" applyFill="1" applyBorder="1" applyAlignment="1">
      <alignment wrapText="1"/>
    </xf>
    <xf numFmtId="0" fontId="17" fillId="0" borderId="62" xfId="0" applyFont="1" applyFill="1" applyBorder="1"/>
    <xf numFmtId="0" fontId="10" fillId="0" borderId="0" xfId="0" applyFont="1" applyAlignment="1"/>
    <xf numFmtId="0" fontId="0" fillId="0" borderId="0" xfId="0" applyAlignment="1"/>
    <xf numFmtId="0" fontId="19" fillId="0" borderId="0" xfId="0" applyFont="1"/>
    <xf numFmtId="0" fontId="12" fillId="0" borderId="41"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9" xfId="0" applyBorder="1" applyAlignment="1"/>
    <xf numFmtId="0" fontId="12" fillId="0" borderId="39" xfId="0" applyFont="1" applyBorder="1" applyAlignment="1">
      <alignment horizontal="center" vertical="center" wrapText="1"/>
    </xf>
    <xf numFmtId="0" fontId="12" fillId="0" borderId="49" xfId="0" applyFont="1" applyBorder="1" applyAlignment="1">
      <alignment horizontal="center" vertical="center"/>
    </xf>
    <xf numFmtId="0" fontId="2" fillId="0" borderId="39" xfId="0" applyFont="1" applyBorder="1" applyAlignment="1">
      <alignment horizontal="center" vertical="center"/>
    </xf>
    <xf numFmtId="0" fontId="0" fillId="0" borderId="51" xfId="0" applyBorder="1" applyAlignment="1"/>
    <xf numFmtId="0" fontId="0" fillId="0" borderId="40" xfId="0" applyBorder="1" applyAlignment="1"/>
    <xf numFmtId="0" fontId="0" fillId="0" borderId="52" xfId="0" applyBorder="1" applyAlignment="1"/>
    <xf numFmtId="0" fontId="12" fillId="0" borderId="41" xfId="0" applyFont="1" applyBorder="1" applyAlignment="1">
      <alignment horizontal="center" vertical="center" wrapText="1"/>
    </xf>
    <xf numFmtId="0" fontId="12" fillId="0" borderId="40" xfId="0" applyFont="1" applyBorder="1" applyAlignment="1">
      <alignment horizontal="center" vertical="center"/>
    </xf>
    <xf numFmtId="0" fontId="2" fillId="0" borderId="39" xfId="0" applyFont="1" applyFill="1" applyBorder="1" applyAlignment="1">
      <alignment horizontal="center" vertical="center"/>
    </xf>
    <xf numFmtId="0" fontId="0" fillId="0" borderId="31" xfId="0" applyBorder="1" applyAlignment="1"/>
    <xf numFmtId="0" fontId="0" fillId="0" borderId="50" xfId="0" applyBorder="1" applyAlignment="1"/>
    <xf numFmtId="0" fontId="5" fillId="2" borderId="15"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xf>
    <xf numFmtId="0" fontId="3" fillId="0" borderId="9" xfId="0" applyFont="1" applyBorder="1" applyAlignment="1"/>
    <xf numFmtId="0" fontId="5" fillId="2" borderId="16" xfId="0" applyFont="1" applyFill="1" applyBorder="1" applyAlignment="1">
      <alignment horizontal="center" vertical="center"/>
    </xf>
    <xf numFmtId="0" fontId="4" fillId="0" borderId="9" xfId="0" applyFont="1" applyBorder="1" applyAlignment="1"/>
    <xf numFmtId="0" fontId="5" fillId="0" borderId="9" xfId="0" applyFont="1" applyBorder="1" applyAlignment="1"/>
  </cellXfs>
  <cellStyles count="1">
    <cellStyle name="標準" xfId="0" builtinId="0"/>
  </cellStyles>
  <dxfs count="78">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auto="1"/>
        </top>
        <bottom/>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FFFFFF"/>
        <name val="Yu Gothic"/>
        <scheme val="none"/>
      </font>
      <fill>
        <patternFill patternType="none">
          <fgColor rgb="FF000000"/>
          <bgColor rgb="FFFFFFFF"/>
        </patternFill>
      </fill>
    </dxf>
    <dxf>
      <border outline="0">
        <bottom style="medium">
          <color auto="1"/>
        </bottom>
      </border>
    </dxf>
    <dxf>
      <font>
        <b val="0"/>
        <i val="0"/>
        <strike val="0"/>
        <condense val="0"/>
        <extend val="0"/>
        <outline val="0"/>
        <shadow val="0"/>
        <u val="none"/>
        <vertAlign val="baseline"/>
        <sz val="12"/>
        <color theme="1"/>
        <name val="Yu Gothic"/>
        <family val="3"/>
        <charset val="128"/>
        <scheme val="minor"/>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alignment horizontal="general"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right style="thin">
          <color auto="1"/>
        </right>
        <top/>
        <bottom/>
      </border>
    </dxf>
    <dxf>
      <font>
        <strike val="0"/>
        <outline val="0"/>
        <shadow val="0"/>
        <u val="none"/>
        <vertAlign val="baseline"/>
        <sz val="12"/>
        <color theme="1"/>
        <name val="Yu Gothic"/>
        <scheme val="minor"/>
      </font>
      <border diagonalUp="1" diagonalDown="0" outline="0">
        <left/>
        <right style="thin">
          <color auto="1"/>
        </right>
        <top style="thin">
          <color auto="1"/>
        </top>
        <bottom style="thin">
          <color auto="1"/>
        </bottom>
        <diagonal style="thin">
          <color auto="1"/>
        </diagonal>
      </border>
    </dxf>
    <dxf>
      <border outline="0">
        <left style="thin">
          <color auto="1"/>
        </left>
        <right style="thin">
          <color auto="1"/>
        </right>
        <top style="thin">
          <color auto="1"/>
        </top>
        <bottom style="thin">
          <color auto="1"/>
        </bottom>
      </border>
    </dxf>
    <dxf>
      <border outline="0">
        <bottom style="medium">
          <color auto="1"/>
        </bottom>
      </border>
    </dxf>
    <dxf>
      <font>
        <b val="0"/>
        <i val="0"/>
        <strike val="0"/>
        <condense val="0"/>
        <extend val="0"/>
        <outline val="0"/>
        <shadow val="0"/>
        <u val="none"/>
        <vertAlign val="baseline"/>
        <sz val="12"/>
        <color theme="1"/>
        <name val="Yu Gothic"/>
        <family val="3"/>
        <charset val="128"/>
        <scheme val="minor"/>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border diagonalUp="0" diagonalDown="0" outline="0">
        <left style="thin">
          <color auto="1"/>
        </left>
        <right/>
        <top style="thin">
          <color auto="1"/>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auto="1"/>
        <name val="Yu Gothic"/>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auto="1"/>
        </top>
        <bottom/>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0"/>
        <name val="Yu Gothic"/>
        <scheme val="minor"/>
      </font>
      <fill>
        <patternFill patternType="none">
          <fgColor indexed="64"/>
          <bgColor indexed="65"/>
        </patternFill>
      </fill>
    </dxf>
    <dxf>
      <border outline="0">
        <bottom style="medium">
          <color auto="1"/>
        </bottom>
      </border>
    </dxf>
    <dxf>
      <font>
        <b val="0"/>
        <i val="0"/>
        <strike val="0"/>
        <condense val="0"/>
        <extend val="0"/>
        <outline val="0"/>
        <shadow val="0"/>
        <u val="none"/>
        <vertAlign val="baseline"/>
        <sz val="12"/>
        <color theme="1"/>
        <name val="Yu Gothic"/>
        <family val="3"/>
        <charset val="128"/>
        <scheme val="minor"/>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alignment horizontal="general"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style="thin">
          <color auto="1"/>
        </left>
        <right style="thin">
          <color auto="1"/>
        </right>
        <top/>
        <bottom/>
      </border>
    </dxf>
    <dxf>
      <font>
        <strike val="0"/>
        <outline val="0"/>
        <shadow val="0"/>
        <u val="none"/>
        <vertAlign val="baseline"/>
        <sz val="12"/>
        <color theme="1"/>
        <name val="Yu Gothic"/>
        <scheme val="minor"/>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Yu Gothic"/>
        <scheme val="minor"/>
      </font>
      <border diagonalUp="0" diagonalDown="0" outline="0">
        <left/>
        <right style="thin">
          <color auto="1"/>
        </right>
        <top/>
        <bottom/>
      </border>
    </dxf>
    <dxf>
      <font>
        <strike val="0"/>
        <outline val="0"/>
        <shadow val="0"/>
        <u val="none"/>
        <vertAlign val="baseline"/>
        <sz val="12"/>
        <color theme="1"/>
        <name val="Yu Gothic"/>
        <scheme val="minor"/>
      </font>
      <border diagonalUp="1" diagonalDown="0" outline="0">
        <left/>
        <right style="thin">
          <color auto="1"/>
        </right>
        <top style="thin">
          <color auto="1"/>
        </top>
        <bottom style="thin">
          <color auto="1"/>
        </bottom>
        <diagonal style="thin">
          <color auto="1"/>
        </diagonal>
      </border>
    </dxf>
    <dxf>
      <border outline="0">
        <left style="thin">
          <color auto="1"/>
        </left>
        <right style="thin">
          <color auto="1"/>
        </right>
        <top style="thin">
          <color auto="1"/>
        </top>
        <bottom style="thin">
          <color auto="1"/>
        </bottom>
      </border>
    </dxf>
    <dxf>
      <border outline="0">
        <bottom style="medium">
          <color auto="1"/>
        </bottom>
      </border>
    </dxf>
    <dxf>
      <font>
        <strike val="0"/>
        <outline val="0"/>
        <shadow val="0"/>
        <u val="none"/>
        <vertAlign val="baseline"/>
        <sz val="12"/>
        <color theme="1"/>
        <name val="Yu Gothic"/>
        <scheme val="minor"/>
      </font>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54743</xdr:colOff>
      <xdr:row>3</xdr:row>
      <xdr:rowOff>602155</xdr:rowOff>
    </xdr:from>
    <xdr:to>
      <xdr:col>0</xdr:col>
      <xdr:colOff>1105777</xdr:colOff>
      <xdr:row>3</xdr:row>
      <xdr:rowOff>853966</xdr:rowOff>
    </xdr:to>
    <xdr:sp macro="" textlink="">
      <xdr:nvSpPr>
        <xdr:cNvPr id="5" name="テキスト ボックス 4">
          <a:extLst>
            <a:ext uri="{FF2B5EF4-FFF2-40B4-BE49-F238E27FC236}">
              <a16:creationId xmlns:a16="http://schemas.microsoft.com/office/drawing/2014/main" id="{E73F61F6-F905-4BEE-AEFF-EDDEC8986C98}"/>
            </a:ext>
          </a:extLst>
        </xdr:cNvPr>
        <xdr:cNvSpPr txBox="1"/>
      </xdr:nvSpPr>
      <xdr:spPr>
        <a:xfrm>
          <a:off x="54743" y="1565603"/>
          <a:ext cx="1051034" cy="251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800">
              <a:solidFill>
                <a:srgbClr val="0070C0"/>
              </a:solidFill>
              <a:effectLst/>
              <a:latin typeface="+mn-lt"/>
              <a:ea typeface="+mn-ea"/>
              <a:cs typeface="+mn-cs"/>
            </a:rPr>
            <a:t>Publication Category</a:t>
          </a:r>
          <a:endParaRPr kumimoji="1" lang="ja-JP" altLang="en-US" sz="800">
            <a:solidFill>
              <a:srgbClr val="0070C0"/>
            </a:solidFill>
          </a:endParaRPr>
        </a:p>
      </xdr:txBody>
    </xdr:sp>
    <xdr:clientData/>
  </xdr:twoCellAnchor>
  <xdr:twoCellAnchor>
    <xdr:from>
      <xdr:col>1</xdr:col>
      <xdr:colOff>78060</xdr:colOff>
      <xdr:row>3</xdr:row>
      <xdr:rowOff>558363</xdr:rowOff>
    </xdr:from>
    <xdr:to>
      <xdr:col>1</xdr:col>
      <xdr:colOff>1937846</xdr:colOff>
      <xdr:row>3</xdr:row>
      <xdr:rowOff>941553</xdr:rowOff>
    </xdr:to>
    <xdr:sp macro="" textlink="">
      <xdr:nvSpPr>
        <xdr:cNvPr id="8" name="テキスト ボックス 7">
          <a:extLst>
            <a:ext uri="{FF2B5EF4-FFF2-40B4-BE49-F238E27FC236}">
              <a16:creationId xmlns:a16="http://schemas.microsoft.com/office/drawing/2014/main" id="{80013E44-0718-46D4-BEA8-AA9C44544C9A}"/>
            </a:ext>
          </a:extLst>
        </xdr:cNvPr>
        <xdr:cNvSpPr txBox="1"/>
      </xdr:nvSpPr>
      <xdr:spPr>
        <a:xfrm>
          <a:off x="1216681" y="1521811"/>
          <a:ext cx="1859786" cy="3831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900" b="0" i="0">
              <a:solidFill>
                <a:srgbClr val="0070C0"/>
              </a:solidFill>
              <a:effectLst/>
              <a:latin typeface="+mn-lt"/>
              <a:ea typeface="+mn-ea"/>
              <a:cs typeface="+mn-cs"/>
            </a:rPr>
            <a:t>Reference No. in Research and Professional Achievements (Form 3)</a:t>
          </a:r>
        </a:p>
        <a:p>
          <a:endParaRPr kumimoji="1" lang="ja-JP" altLang="en-US" sz="800">
            <a:solidFill>
              <a:srgbClr val="0070C0"/>
            </a:solidFill>
          </a:endParaRPr>
        </a:p>
      </xdr:txBody>
    </xdr:sp>
    <xdr:clientData/>
  </xdr:twoCellAnchor>
  <xdr:twoCellAnchor>
    <xdr:from>
      <xdr:col>3</xdr:col>
      <xdr:colOff>481724</xdr:colOff>
      <xdr:row>3</xdr:row>
      <xdr:rowOff>602155</xdr:rowOff>
    </xdr:from>
    <xdr:to>
      <xdr:col>6</xdr:col>
      <xdr:colOff>208017</xdr:colOff>
      <xdr:row>3</xdr:row>
      <xdr:rowOff>832069</xdr:rowOff>
    </xdr:to>
    <xdr:sp macro="" textlink="">
      <xdr:nvSpPr>
        <xdr:cNvPr id="7" name="テキスト ボックス 6">
          <a:extLst>
            <a:ext uri="{FF2B5EF4-FFF2-40B4-BE49-F238E27FC236}">
              <a16:creationId xmlns:a16="http://schemas.microsoft.com/office/drawing/2014/main" id="{F867E97C-4B7C-4FA4-8D67-9026B9272270}"/>
            </a:ext>
          </a:extLst>
        </xdr:cNvPr>
        <xdr:cNvSpPr txBox="1"/>
      </xdr:nvSpPr>
      <xdr:spPr>
        <a:xfrm>
          <a:off x="4653017" y="1565603"/>
          <a:ext cx="2879397"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Applicant's Authorship Information</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6</xdr:col>
      <xdr:colOff>383189</xdr:colOff>
      <xdr:row>1</xdr:row>
      <xdr:rowOff>76637</xdr:rowOff>
    </xdr:from>
    <xdr:to>
      <xdr:col>6</xdr:col>
      <xdr:colOff>1029137</xdr:colOff>
      <xdr:row>1</xdr:row>
      <xdr:rowOff>306551</xdr:rowOff>
    </xdr:to>
    <xdr:sp macro="" textlink="">
      <xdr:nvSpPr>
        <xdr:cNvPr id="9" name="テキスト ボックス 8">
          <a:extLst>
            <a:ext uri="{FF2B5EF4-FFF2-40B4-BE49-F238E27FC236}">
              <a16:creationId xmlns:a16="http://schemas.microsoft.com/office/drawing/2014/main" id="{C6E21DF5-2C6E-42B0-9A3D-4DAEB15E7689}"/>
            </a:ext>
          </a:extLst>
        </xdr:cNvPr>
        <xdr:cNvSpPr txBox="1"/>
      </xdr:nvSpPr>
      <xdr:spPr>
        <a:xfrm>
          <a:off x="7707586" y="416034"/>
          <a:ext cx="645948"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twoCellAnchor>
    <xdr:from>
      <xdr:col>0</xdr:col>
      <xdr:colOff>394137</xdr:colOff>
      <xdr:row>5</xdr:row>
      <xdr:rowOff>21897</xdr:rowOff>
    </xdr:from>
    <xdr:to>
      <xdr:col>0</xdr:col>
      <xdr:colOff>875862</xdr:colOff>
      <xdr:row>5</xdr:row>
      <xdr:rowOff>240862</xdr:rowOff>
    </xdr:to>
    <xdr:sp macro="" textlink="">
      <xdr:nvSpPr>
        <xdr:cNvPr id="10" name="テキスト ボックス 9">
          <a:extLst>
            <a:ext uri="{FF2B5EF4-FFF2-40B4-BE49-F238E27FC236}">
              <a16:creationId xmlns:a16="http://schemas.microsoft.com/office/drawing/2014/main" id="{6308BF22-A2B7-4F7F-A4EB-F3FD124AB87D}"/>
            </a:ext>
          </a:extLst>
        </xdr:cNvPr>
        <xdr:cNvSpPr txBox="1"/>
      </xdr:nvSpPr>
      <xdr:spPr>
        <a:xfrm>
          <a:off x="394137" y="3317328"/>
          <a:ext cx="481725" cy="218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rgbClr val="0070C0"/>
              </a:solidFill>
              <a:effectLst/>
              <a:latin typeface="+mn-lt"/>
              <a:ea typeface="+mn-ea"/>
              <a:cs typeface="+mn-cs"/>
            </a:rPr>
            <a:t>Total</a:t>
          </a:r>
          <a:endParaRPr kumimoji="1" lang="ja-JP" altLang="en-US" sz="1100">
            <a:solidFill>
              <a:srgbClr val="0070C0"/>
            </a:solidFill>
          </a:endParaRPr>
        </a:p>
      </xdr:txBody>
    </xdr:sp>
    <xdr:clientData/>
  </xdr:twoCellAnchor>
  <xdr:twoCellAnchor>
    <xdr:from>
      <xdr:col>8</xdr:col>
      <xdr:colOff>76636</xdr:colOff>
      <xdr:row>3</xdr:row>
      <xdr:rowOff>350347</xdr:rowOff>
    </xdr:from>
    <xdr:to>
      <xdr:col>10</xdr:col>
      <xdr:colOff>21895</xdr:colOff>
      <xdr:row>4</xdr:row>
      <xdr:rowOff>186122</xdr:rowOff>
    </xdr:to>
    <xdr:sp macro="" textlink="">
      <xdr:nvSpPr>
        <xdr:cNvPr id="11" name="テキスト ボックス 10">
          <a:extLst>
            <a:ext uri="{FF2B5EF4-FFF2-40B4-BE49-F238E27FC236}">
              <a16:creationId xmlns:a16="http://schemas.microsoft.com/office/drawing/2014/main" id="{98C53F96-D5EA-4B18-ABF3-D70AFD416145}"/>
            </a:ext>
          </a:extLst>
        </xdr:cNvPr>
        <xdr:cNvSpPr txBox="1"/>
      </xdr:nvSpPr>
      <xdr:spPr>
        <a:xfrm>
          <a:off x="9503102" y="1313795"/>
          <a:ext cx="1784569" cy="81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448881</xdr:colOff>
      <xdr:row>3</xdr:row>
      <xdr:rowOff>624051</xdr:rowOff>
    </xdr:from>
    <xdr:to>
      <xdr:col>0</xdr:col>
      <xdr:colOff>1499915</xdr:colOff>
      <xdr:row>3</xdr:row>
      <xdr:rowOff>875862</xdr:rowOff>
    </xdr:to>
    <xdr:sp macro="" textlink="">
      <xdr:nvSpPr>
        <xdr:cNvPr id="3" name="テキスト ボックス 2">
          <a:extLst>
            <a:ext uri="{FF2B5EF4-FFF2-40B4-BE49-F238E27FC236}">
              <a16:creationId xmlns:a16="http://schemas.microsoft.com/office/drawing/2014/main" id="{0DAB5FC8-9702-41B9-8D9C-2E1BEA2863A8}"/>
            </a:ext>
          </a:extLst>
        </xdr:cNvPr>
        <xdr:cNvSpPr txBox="1"/>
      </xdr:nvSpPr>
      <xdr:spPr>
        <a:xfrm>
          <a:off x="448881" y="1587499"/>
          <a:ext cx="1051034" cy="251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800">
              <a:solidFill>
                <a:srgbClr val="0070C0"/>
              </a:solidFill>
              <a:effectLst/>
              <a:latin typeface="+mn-lt"/>
              <a:ea typeface="+mn-ea"/>
              <a:cs typeface="+mn-cs"/>
            </a:rPr>
            <a:t>Publication Category</a:t>
          </a:r>
          <a:endParaRPr kumimoji="1" lang="ja-JP" altLang="en-US" sz="800">
            <a:solidFill>
              <a:srgbClr val="0070C0"/>
            </a:solidFill>
          </a:endParaRPr>
        </a:p>
      </xdr:txBody>
    </xdr:sp>
    <xdr:clientData/>
  </xdr:twoCellAnchor>
  <xdr:twoCellAnchor>
    <xdr:from>
      <xdr:col>3</xdr:col>
      <xdr:colOff>481724</xdr:colOff>
      <xdr:row>3</xdr:row>
      <xdr:rowOff>602155</xdr:rowOff>
    </xdr:from>
    <xdr:to>
      <xdr:col>6</xdr:col>
      <xdr:colOff>208017</xdr:colOff>
      <xdr:row>3</xdr:row>
      <xdr:rowOff>832069</xdr:rowOff>
    </xdr:to>
    <xdr:sp macro="" textlink="">
      <xdr:nvSpPr>
        <xdr:cNvPr id="5" name="テキスト ボックス 4">
          <a:extLst>
            <a:ext uri="{FF2B5EF4-FFF2-40B4-BE49-F238E27FC236}">
              <a16:creationId xmlns:a16="http://schemas.microsoft.com/office/drawing/2014/main" id="{C72D3B2B-7FC1-4E4B-9B6E-06196B7A41DE}"/>
            </a:ext>
          </a:extLst>
        </xdr:cNvPr>
        <xdr:cNvSpPr txBox="1"/>
      </xdr:nvSpPr>
      <xdr:spPr>
        <a:xfrm>
          <a:off x="4644149" y="1573705"/>
          <a:ext cx="2869543"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Applicant's Authorship Information</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8</xdr:col>
      <xdr:colOff>76636</xdr:colOff>
      <xdr:row>3</xdr:row>
      <xdr:rowOff>350347</xdr:rowOff>
    </xdr:from>
    <xdr:to>
      <xdr:col>10</xdr:col>
      <xdr:colOff>21895</xdr:colOff>
      <xdr:row>4</xdr:row>
      <xdr:rowOff>186122</xdr:rowOff>
    </xdr:to>
    <xdr:sp macro="" textlink="">
      <xdr:nvSpPr>
        <xdr:cNvPr id="6" name="テキスト ボックス 5">
          <a:extLst>
            <a:ext uri="{FF2B5EF4-FFF2-40B4-BE49-F238E27FC236}">
              <a16:creationId xmlns:a16="http://schemas.microsoft.com/office/drawing/2014/main" id="{F3DEE6DD-DD06-4FBB-BE9C-DD4D79D02CB7}"/>
            </a:ext>
          </a:extLst>
        </xdr:cNvPr>
        <xdr:cNvSpPr txBox="1"/>
      </xdr:nvSpPr>
      <xdr:spPr>
        <a:xfrm>
          <a:off x="9477811" y="1321897"/>
          <a:ext cx="1783584" cy="80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0</xdr:col>
      <xdr:colOff>448879</xdr:colOff>
      <xdr:row>5</xdr:row>
      <xdr:rowOff>0</xdr:rowOff>
    </xdr:from>
    <xdr:to>
      <xdr:col>0</xdr:col>
      <xdr:colOff>930604</xdr:colOff>
      <xdr:row>5</xdr:row>
      <xdr:rowOff>218965</xdr:rowOff>
    </xdr:to>
    <xdr:sp macro="" textlink="">
      <xdr:nvSpPr>
        <xdr:cNvPr id="7" name="テキスト ボックス 6">
          <a:extLst>
            <a:ext uri="{FF2B5EF4-FFF2-40B4-BE49-F238E27FC236}">
              <a16:creationId xmlns:a16="http://schemas.microsoft.com/office/drawing/2014/main" id="{A888478F-13DE-4889-B0F5-2139DFC1FC32}"/>
            </a:ext>
          </a:extLst>
        </xdr:cNvPr>
        <xdr:cNvSpPr txBox="1"/>
      </xdr:nvSpPr>
      <xdr:spPr>
        <a:xfrm>
          <a:off x="448879" y="3295431"/>
          <a:ext cx="481725" cy="218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rgbClr val="0070C0"/>
              </a:solidFill>
              <a:effectLst/>
              <a:latin typeface="+mn-lt"/>
              <a:ea typeface="+mn-ea"/>
              <a:cs typeface="+mn-cs"/>
            </a:rPr>
            <a:t>Total</a:t>
          </a:r>
          <a:endParaRPr kumimoji="1" lang="ja-JP" altLang="en-US" sz="1100">
            <a:solidFill>
              <a:srgbClr val="0070C0"/>
            </a:solidFill>
          </a:endParaRPr>
        </a:p>
      </xdr:txBody>
    </xdr:sp>
    <xdr:clientData/>
  </xdr:twoCellAnchor>
  <xdr:twoCellAnchor>
    <xdr:from>
      <xdr:col>6</xdr:col>
      <xdr:colOff>1029138</xdr:colOff>
      <xdr:row>0</xdr:row>
      <xdr:rowOff>229916</xdr:rowOff>
    </xdr:from>
    <xdr:to>
      <xdr:col>7</xdr:col>
      <xdr:colOff>624052</xdr:colOff>
      <xdr:row>1</xdr:row>
      <xdr:rowOff>120433</xdr:rowOff>
    </xdr:to>
    <xdr:sp macro="" textlink="">
      <xdr:nvSpPr>
        <xdr:cNvPr id="9" name="テキスト ボックス 8">
          <a:extLst>
            <a:ext uri="{FF2B5EF4-FFF2-40B4-BE49-F238E27FC236}">
              <a16:creationId xmlns:a16="http://schemas.microsoft.com/office/drawing/2014/main" id="{63CCA1E8-1F03-4972-8451-C313EFB38AC0}"/>
            </a:ext>
          </a:extLst>
        </xdr:cNvPr>
        <xdr:cNvSpPr txBox="1"/>
      </xdr:nvSpPr>
      <xdr:spPr>
        <a:xfrm>
          <a:off x="7576207" y="229916"/>
          <a:ext cx="645948"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twoCellAnchor>
    <xdr:from>
      <xdr:col>0</xdr:col>
      <xdr:colOff>1806466</xdr:colOff>
      <xdr:row>3</xdr:row>
      <xdr:rowOff>602151</xdr:rowOff>
    </xdr:from>
    <xdr:to>
      <xdr:col>2</xdr:col>
      <xdr:colOff>306551</xdr:colOff>
      <xdr:row>4</xdr:row>
      <xdr:rowOff>32845</xdr:rowOff>
    </xdr:to>
    <xdr:sp macro="" textlink="">
      <xdr:nvSpPr>
        <xdr:cNvPr id="8" name="テキスト ボックス 7">
          <a:extLst>
            <a:ext uri="{FF2B5EF4-FFF2-40B4-BE49-F238E27FC236}">
              <a16:creationId xmlns:a16="http://schemas.microsoft.com/office/drawing/2014/main" id="{0B7CBC3D-DF9D-41C3-98D9-A545453C6D9E}"/>
            </a:ext>
          </a:extLst>
        </xdr:cNvPr>
        <xdr:cNvSpPr txBox="1"/>
      </xdr:nvSpPr>
      <xdr:spPr>
        <a:xfrm>
          <a:off x="1806466" y="1565599"/>
          <a:ext cx="1915947" cy="405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800" b="0" i="0">
              <a:solidFill>
                <a:srgbClr val="0070C0"/>
              </a:solidFill>
              <a:effectLst/>
              <a:latin typeface="+mn-lt"/>
              <a:ea typeface="+mn-ea"/>
              <a:cs typeface="+mn-cs"/>
            </a:rPr>
            <a:t>Reference No. in Research and Professional Achievements (Form 3</a:t>
          </a:r>
          <a:r>
            <a:rPr lang="en-US" altLang="ja-JP" sz="900" b="0" i="0">
              <a:solidFill>
                <a:srgbClr val="0070C0"/>
              </a:solidFill>
              <a:effectLst/>
              <a:latin typeface="+mn-lt"/>
              <a:ea typeface="+mn-ea"/>
              <a:cs typeface="+mn-cs"/>
            </a:rPr>
            <a:t>)</a:t>
          </a:r>
        </a:p>
        <a:p>
          <a:endParaRPr kumimoji="1" lang="ja-JP" altLang="en-US" sz="800">
            <a:solidFill>
              <a:srgbClr val="0070C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845344</xdr:colOff>
      <xdr:row>5</xdr:row>
      <xdr:rowOff>232318</xdr:rowOff>
    </xdr:from>
    <xdr:to>
      <xdr:col>11</xdr:col>
      <xdr:colOff>1045300</xdr:colOff>
      <xdr:row>8</xdr:row>
      <xdr:rowOff>1860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2025313" y="2030162"/>
          <a:ext cx="2295456" cy="100779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00FF"/>
              </a:solidFill>
            </a:rPr>
            <a:t>インパクトファクター（</a:t>
          </a:r>
          <a:r>
            <a:rPr kumimoji="1" lang="en-US" altLang="ja-JP" sz="1100">
              <a:solidFill>
                <a:srgbClr val="0000FF"/>
              </a:solidFill>
            </a:rPr>
            <a:t>IF</a:t>
          </a:r>
          <a:r>
            <a:rPr kumimoji="1" lang="ja-JP" altLang="en-US" sz="1100">
              <a:solidFill>
                <a:srgbClr val="0000FF"/>
              </a:solidFill>
            </a:rPr>
            <a:t>）</a:t>
          </a:r>
          <a:endParaRPr kumimoji="1" lang="en-US" altLang="ja-JP" sz="1100">
            <a:solidFill>
              <a:srgbClr val="0000FF"/>
            </a:solidFill>
          </a:endParaRPr>
        </a:p>
        <a:p>
          <a:pPr algn="ctr"/>
          <a:r>
            <a:rPr kumimoji="1" lang="en-US" altLang="ja-JP" sz="1200">
              <a:solidFill>
                <a:srgbClr val="0000FF"/>
              </a:solidFill>
            </a:rPr>
            <a:t>※ </a:t>
          </a:r>
          <a:r>
            <a:rPr kumimoji="1" lang="en-US" altLang="ja-JP" sz="1200" b="1">
              <a:solidFill>
                <a:srgbClr val="0000FF"/>
              </a:solidFill>
            </a:rPr>
            <a:t>JCR </a:t>
          </a:r>
          <a:r>
            <a:rPr kumimoji="1" lang="ja-JP" altLang="en-US" sz="1200" b="1">
              <a:solidFill>
                <a:srgbClr val="0000FF"/>
              </a:solidFill>
            </a:rPr>
            <a:t>最新版（</a:t>
          </a:r>
          <a:r>
            <a:rPr kumimoji="1" lang="en-US" altLang="ja-JP" sz="1200" b="1">
              <a:solidFill>
                <a:srgbClr val="0000FF"/>
              </a:solidFill>
            </a:rPr>
            <a:t>2026</a:t>
          </a:r>
          <a:r>
            <a:rPr kumimoji="1" lang="ja-JP" altLang="en-US" sz="1200" b="1">
              <a:solidFill>
                <a:srgbClr val="0000FF"/>
              </a:solidFill>
            </a:rPr>
            <a:t>年発表）</a:t>
          </a:r>
          <a:r>
            <a:rPr kumimoji="1" lang="ja-JP" altLang="en-US" sz="1200">
              <a:solidFill>
                <a:srgbClr val="0000FF"/>
              </a:solidFill>
            </a:rPr>
            <a:t>より引用</a:t>
          </a:r>
        </a:p>
        <a:p>
          <a:pPr algn="ctr"/>
          <a:r>
            <a:rPr kumimoji="1" lang="ja-JP" altLang="en-US" sz="1200">
              <a:solidFill>
                <a:srgbClr val="0000FF"/>
              </a:solidFill>
            </a:rPr>
            <a:t>小数点第</a:t>
          </a:r>
          <a:r>
            <a:rPr kumimoji="1" lang="en-US" altLang="ja-JP" sz="1200">
              <a:solidFill>
                <a:srgbClr val="0000FF"/>
              </a:solidFill>
            </a:rPr>
            <a:t>1</a:t>
          </a:r>
          <a:r>
            <a:rPr kumimoji="1" lang="ja-JP" altLang="en-US" sz="1200">
              <a:solidFill>
                <a:srgbClr val="0000FF"/>
              </a:solidFill>
            </a:rPr>
            <a:t>位まで記載</a:t>
          </a:r>
        </a:p>
      </xdr:txBody>
    </xdr:sp>
    <xdr:clientData/>
  </xdr:twoCellAnchor>
  <xdr:twoCellAnchor>
    <xdr:from>
      <xdr:col>1</xdr:col>
      <xdr:colOff>2321733</xdr:colOff>
      <xdr:row>21</xdr:row>
      <xdr:rowOff>297652</xdr:rowOff>
    </xdr:from>
    <xdr:to>
      <xdr:col>7</xdr:col>
      <xdr:colOff>773920</xdr:colOff>
      <xdr:row>22</xdr:row>
      <xdr:rowOff>35714</xdr:rowOff>
    </xdr:to>
    <xdr:sp macro="" textlink="">
      <xdr:nvSpPr>
        <xdr:cNvPr id="4" name="テキスト ボックス 3">
          <a:extLst>
            <a:ext uri="{FF2B5EF4-FFF2-40B4-BE49-F238E27FC236}">
              <a16:creationId xmlns:a16="http://schemas.microsoft.com/office/drawing/2014/main" id="{48E07A3F-3450-44F4-81E0-62BDA9C1751C}"/>
            </a:ext>
          </a:extLst>
        </xdr:cNvPr>
        <xdr:cNvSpPr txBox="1"/>
      </xdr:nvSpPr>
      <xdr:spPr>
        <a:xfrm>
          <a:off x="3190889" y="10025058"/>
          <a:ext cx="88106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 I hereby confirm that the information presented in the above table is accurate and complete.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9</xdr:col>
      <xdr:colOff>23812</xdr:colOff>
      <xdr:row>21</xdr:row>
      <xdr:rowOff>59530</xdr:rowOff>
    </xdr:from>
    <xdr:to>
      <xdr:col>9</xdr:col>
      <xdr:colOff>669760</xdr:colOff>
      <xdr:row>21</xdr:row>
      <xdr:rowOff>289444</xdr:rowOff>
    </xdr:to>
    <xdr:sp macro="" textlink="">
      <xdr:nvSpPr>
        <xdr:cNvPr id="5" name="テキスト ボックス 4">
          <a:extLst>
            <a:ext uri="{FF2B5EF4-FFF2-40B4-BE49-F238E27FC236}">
              <a16:creationId xmlns:a16="http://schemas.microsoft.com/office/drawing/2014/main" id="{8FE6BEE8-CC21-4BFE-B4AD-8B6F093085D1}"/>
            </a:ext>
          </a:extLst>
        </xdr:cNvPr>
        <xdr:cNvSpPr txBox="1"/>
      </xdr:nvSpPr>
      <xdr:spPr>
        <a:xfrm>
          <a:off x="13346906" y="9786936"/>
          <a:ext cx="645948"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twoCellAnchor>
    <xdr:from>
      <xdr:col>10</xdr:col>
      <xdr:colOff>154778</xdr:colOff>
      <xdr:row>3</xdr:row>
      <xdr:rowOff>59528</xdr:rowOff>
    </xdr:from>
    <xdr:to>
      <xdr:col>11</xdr:col>
      <xdr:colOff>913494</xdr:colOff>
      <xdr:row>5</xdr:row>
      <xdr:rowOff>155325</xdr:rowOff>
    </xdr:to>
    <xdr:sp macro="" textlink="">
      <xdr:nvSpPr>
        <xdr:cNvPr id="6" name="テキスト ボックス 5">
          <a:extLst>
            <a:ext uri="{FF2B5EF4-FFF2-40B4-BE49-F238E27FC236}">
              <a16:creationId xmlns:a16="http://schemas.microsoft.com/office/drawing/2014/main" id="{687B7E5D-B74F-4C04-80D3-1FF889A168E5}"/>
            </a:ext>
          </a:extLst>
        </xdr:cNvPr>
        <xdr:cNvSpPr txBox="1"/>
      </xdr:nvSpPr>
      <xdr:spPr>
        <a:xfrm>
          <a:off x="14525622" y="1250153"/>
          <a:ext cx="1806466" cy="81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1</xdr:col>
      <xdr:colOff>2702709</xdr:colOff>
      <xdr:row>16</xdr:row>
      <xdr:rowOff>238123</xdr:rowOff>
    </xdr:from>
    <xdr:to>
      <xdr:col>5</xdr:col>
      <xdr:colOff>250021</xdr:colOff>
      <xdr:row>16</xdr:row>
      <xdr:rowOff>500061</xdr:rowOff>
    </xdr:to>
    <xdr:sp macro="" textlink="">
      <xdr:nvSpPr>
        <xdr:cNvPr id="7" name="テキスト ボックス 6">
          <a:extLst>
            <a:ext uri="{FF2B5EF4-FFF2-40B4-BE49-F238E27FC236}">
              <a16:creationId xmlns:a16="http://schemas.microsoft.com/office/drawing/2014/main" id="{3C2982F2-CB63-471C-AC08-8C502137DD52}"/>
            </a:ext>
          </a:extLst>
        </xdr:cNvPr>
        <xdr:cNvSpPr txBox="1"/>
      </xdr:nvSpPr>
      <xdr:spPr>
        <a:xfrm>
          <a:off x="3571865" y="7572373"/>
          <a:ext cx="5310187"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Among (2) through (4) above, Corresponding Author</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350345</xdr:colOff>
      <xdr:row>9</xdr:row>
      <xdr:rowOff>32843</xdr:rowOff>
    </xdr:from>
    <xdr:to>
      <xdr:col>6</xdr:col>
      <xdr:colOff>875861</xdr:colOff>
      <xdr:row>17</xdr:row>
      <xdr:rowOff>240862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693276" y="3328274"/>
          <a:ext cx="4729654" cy="2485260"/>
        </a:xfrm>
        <a:prstGeom prst="roundRect">
          <a:avLst/>
        </a:prstGeom>
        <a:ln>
          <a:solidFill>
            <a:schemeClr val="accent6">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fontAlgn="t"/>
          <a:r>
            <a:rPr lang="en-US" altLang="ja-JP" sz="1100" b="1" i="0">
              <a:solidFill>
                <a:schemeClr val="dk1"/>
              </a:solidFill>
              <a:effectLst/>
              <a:latin typeface="+mn-lt"/>
              <a:ea typeface="+mn-ea"/>
              <a:cs typeface="+mn-cs"/>
            </a:rPr>
            <a:t>Please enter information for all academic papers listed in Research and Professional Achievements (Form 3).</a:t>
          </a:r>
          <a:endParaRPr lang="en-US" altLang="ja-JP" sz="1100" b="0" i="0">
            <a:solidFill>
              <a:schemeClr val="dk1"/>
            </a:solidFill>
            <a:effectLst/>
            <a:latin typeface="+mn-lt"/>
            <a:ea typeface="+mn-ea"/>
            <a:cs typeface="+mn-cs"/>
          </a:endParaRPr>
        </a:p>
        <a:p>
          <a:pPr fontAlgn="t"/>
          <a:r>
            <a:rPr lang="en-US" altLang="ja-JP" sz="1100" b="0" i="0">
              <a:solidFill>
                <a:schemeClr val="dk1"/>
              </a:solidFill>
              <a:effectLst/>
              <a:latin typeface="+mn-lt"/>
              <a:ea typeface="+mn-ea"/>
              <a:cs typeface="+mn-cs"/>
            </a:rPr>
            <a:t>Enter the number </a:t>
          </a:r>
          <a:r>
            <a:rPr lang="en-US" altLang="ja-JP" sz="1100" b="1" i="0">
              <a:solidFill>
                <a:schemeClr val="dk1"/>
              </a:solidFill>
              <a:effectLst/>
              <a:latin typeface="+mn-lt"/>
              <a:ea typeface="+mn-ea"/>
              <a:cs typeface="+mn-cs"/>
            </a:rPr>
            <a:t>"1"</a:t>
          </a:r>
          <a:r>
            <a:rPr lang="en-US" altLang="ja-JP" sz="1100" b="0" i="0">
              <a:solidFill>
                <a:schemeClr val="dk1"/>
              </a:solidFill>
              <a:effectLst/>
              <a:latin typeface="+mn-lt"/>
              <a:ea typeface="+mn-ea"/>
              <a:cs typeface="+mn-cs"/>
            </a:rPr>
            <a:t> in the applicable field.</a:t>
          </a:r>
        </a:p>
        <a:p>
          <a:pPr fontAlgn="t"/>
          <a:r>
            <a:rPr lang="en-US" altLang="ja-JP" sz="1100" b="0" i="0">
              <a:solidFill>
                <a:schemeClr val="dk1"/>
              </a:solidFill>
              <a:effectLst/>
              <a:latin typeface="+mn-lt"/>
              <a:ea typeface="+mn-ea"/>
              <a:cs typeface="+mn-cs"/>
            </a:rPr>
            <a:t>If more than one category applies, enter </a:t>
          </a:r>
          <a:r>
            <a:rPr lang="en-US" altLang="ja-JP" sz="1100" b="1" i="0">
              <a:solidFill>
                <a:schemeClr val="dk1"/>
              </a:solidFill>
              <a:effectLst/>
              <a:latin typeface="+mn-lt"/>
              <a:ea typeface="+mn-ea"/>
              <a:cs typeface="+mn-cs"/>
            </a:rPr>
            <a:t>"1"</a:t>
          </a:r>
          <a:r>
            <a:rPr lang="en-US" altLang="ja-JP" sz="1100" b="0" i="0">
              <a:solidFill>
                <a:schemeClr val="dk1"/>
              </a:solidFill>
              <a:effectLst/>
              <a:latin typeface="+mn-lt"/>
              <a:ea typeface="+mn-ea"/>
              <a:cs typeface="+mn-cs"/>
            </a:rPr>
            <a:t> in each applicable field.</a:t>
          </a:r>
        </a:p>
        <a:p>
          <a:pPr fontAlgn="t"/>
          <a:r>
            <a:rPr lang="en-US" altLang="ja-JP" sz="1100" b="0" i="1">
              <a:solidFill>
                <a:schemeClr val="dk1"/>
              </a:solidFill>
              <a:effectLst/>
              <a:latin typeface="+mn-lt"/>
              <a:ea typeface="+mn-ea"/>
              <a:cs typeface="+mn-cs"/>
            </a:rPr>
            <a:t>Example:</a:t>
          </a:r>
          <a:r>
            <a:rPr lang="en-US" altLang="ja-JP" sz="1100" b="0" i="0">
              <a:solidFill>
                <a:schemeClr val="dk1"/>
              </a:solidFill>
              <a:effectLst/>
              <a:latin typeface="+mn-lt"/>
              <a:ea typeface="+mn-ea"/>
              <a:cs typeface="+mn-cs"/>
            </a:rPr>
            <a:t> If you are both the </a:t>
          </a:r>
          <a:r>
            <a:rPr lang="en-US" altLang="ja-JP" sz="1100" b="1" i="0">
              <a:solidFill>
                <a:schemeClr val="dk1"/>
              </a:solidFill>
              <a:effectLst/>
              <a:latin typeface="+mn-lt"/>
              <a:ea typeface="+mn-ea"/>
              <a:cs typeface="+mn-cs"/>
            </a:rPr>
            <a:t>First Author</a:t>
          </a:r>
          <a:r>
            <a:rPr lang="en-US" altLang="ja-JP" sz="1100" b="0" i="0">
              <a:solidFill>
                <a:schemeClr val="dk1"/>
              </a:solidFill>
              <a:effectLst/>
              <a:latin typeface="+mn-lt"/>
              <a:ea typeface="+mn-ea"/>
              <a:cs typeface="+mn-cs"/>
            </a:rPr>
            <a:t> and the </a:t>
          </a:r>
          <a:r>
            <a:rPr lang="en-US" altLang="ja-JP" sz="1100" b="1" i="0">
              <a:solidFill>
                <a:schemeClr val="dk1"/>
              </a:solidFill>
              <a:effectLst/>
              <a:latin typeface="+mn-lt"/>
              <a:ea typeface="+mn-ea"/>
              <a:cs typeface="+mn-cs"/>
            </a:rPr>
            <a:t>Corresponding Author</a:t>
          </a:r>
          <a:r>
            <a:rPr lang="en-US" altLang="ja-JP" sz="1100" b="0" i="0">
              <a:solidFill>
                <a:schemeClr val="dk1"/>
              </a:solidFill>
              <a:effectLst/>
              <a:latin typeface="+mn-lt"/>
              <a:ea typeface="+mn-ea"/>
              <a:cs typeface="+mn-cs"/>
            </a:rPr>
            <a:t>, enter:</a:t>
          </a:r>
        </a:p>
        <a:p>
          <a:pPr fontAlgn="t"/>
          <a:r>
            <a:rPr lang="en-US" altLang="ja-JP" sz="1100" b="0" i="0">
              <a:solidFill>
                <a:schemeClr val="dk1"/>
              </a:solidFill>
              <a:effectLst/>
              <a:latin typeface="+mn-lt"/>
              <a:ea typeface="+mn-ea"/>
              <a:cs typeface="+mn-cs"/>
            </a:rPr>
            <a:t>(1) First Author → 1</a:t>
          </a:r>
        </a:p>
        <a:p>
          <a:pPr fontAlgn="t"/>
          <a:r>
            <a:rPr lang="en-US" altLang="ja-JP" sz="1100" b="0" i="0">
              <a:solidFill>
                <a:schemeClr val="dk1"/>
              </a:solidFill>
              <a:effectLst/>
              <a:latin typeface="+mn-lt"/>
              <a:ea typeface="+mn-ea"/>
              <a:cs typeface="+mn-cs"/>
            </a:rPr>
            <a:t>(5) Corresponding Author → 1</a:t>
          </a:r>
        </a:p>
        <a:p>
          <a:pPr fontAlgn="t"/>
          <a:r>
            <a:rPr lang="en-US" altLang="ja-JP" sz="1100" b="0" i="0">
              <a:solidFill>
                <a:schemeClr val="dk1"/>
              </a:solidFill>
              <a:effectLst/>
              <a:latin typeface="+mn-lt"/>
              <a:ea typeface="+mn-ea"/>
              <a:cs typeface="+mn-cs"/>
            </a:rPr>
            <a:t>If the paper does not have an </a:t>
          </a:r>
          <a:r>
            <a:rPr lang="en-US" altLang="ja-JP" sz="1100" b="1" i="0">
              <a:solidFill>
                <a:schemeClr val="dk1"/>
              </a:solidFill>
              <a:effectLst/>
              <a:latin typeface="+mn-lt"/>
              <a:ea typeface="+mn-ea"/>
              <a:cs typeface="+mn-cs"/>
            </a:rPr>
            <a:t>Impact Factor (IF)</a:t>
          </a:r>
          <a:r>
            <a:rPr lang="en-US" altLang="ja-JP" sz="1100" b="0" i="0">
              <a:solidFill>
                <a:schemeClr val="dk1"/>
              </a:solidFill>
              <a:effectLst/>
              <a:latin typeface="+mn-lt"/>
              <a:ea typeface="+mn-ea"/>
              <a:cs typeface="+mn-cs"/>
            </a:rPr>
            <a:t>, enter </a:t>
          </a:r>
          <a:r>
            <a:rPr lang="en-US" altLang="ja-JP" sz="1100" b="1" i="0">
              <a:solidFill>
                <a:schemeClr val="dk1"/>
              </a:solidFill>
              <a:effectLst/>
              <a:latin typeface="+mn-lt"/>
              <a:ea typeface="+mn-ea"/>
              <a:cs typeface="+mn-cs"/>
            </a:rPr>
            <a:t>"0"</a:t>
          </a:r>
          <a:r>
            <a:rPr lang="en-US" altLang="ja-JP" sz="1100" b="0" i="0">
              <a:solidFill>
                <a:schemeClr val="dk1"/>
              </a:solidFill>
              <a:effectLst/>
              <a:latin typeface="+mn-lt"/>
              <a:ea typeface="+mn-ea"/>
              <a:cs typeface="+mn-cs"/>
            </a:rPr>
            <a:t>.</a:t>
          </a:r>
        </a:p>
        <a:p>
          <a:pPr fontAlgn="t"/>
          <a:r>
            <a:rPr lang="en-US" altLang="ja-JP" sz="1100" b="1" i="0">
              <a:solidFill>
                <a:schemeClr val="dk1"/>
              </a:solidFill>
              <a:effectLst/>
              <a:latin typeface="+mn-lt"/>
              <a:ea typeface="+mn-ea"/>
              <a:cs typeface="+mn-cs"/>
            </a:rPr>
            <a:t>Please provide information for all Original Articles.</a:t>
          </a:r>
          <a:endParaRPr lang="en-US" altLang="ja-JP" sz="1100" b="0" i="0">
            <a:solidFill>
              <a:schemeClr val="dk1"/>
            </a:solidFill>
            <a:effectLst/>
            <a:latin typeface="+mn-lt"/>
            <a:ea typeface="+mn-ea"/>
            <a:cs typeface="+mn-cs"/>
          </a:endParaRPr>
        </a:p>
      </xdr:txBody>
    </xdr:sp>
    <xdr:clientData/>
  </xdr:twoCellAnchor>
  <xdr:twoCellAnchor>
    <xdr:from>
      <xdr:col>5</xdr:col>
      <xdr:colOff>164225</xdr:colOff>
      <xdr:row>18</xdr:row>
      <xdr:rowOff>186120</xdr:rowOff>
    </xdr:from>
    <xdr:to>
      <xdr:col>7</xdr:col>
      <xdr:colOff>1029140</xdr:colOff>
      <xdr:row>24</xdr:row>
      <xdr:rowOff>54741</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5660259" y="6317154"/>
          <a:ext cx="2966984" cy="1313794"/>
        </a:xfrm>
        <a:prstGeom prst="wedgeRoundRectCallout">
          <a:avLst>
            <a:gd name="adj1" fmla="val 43625"/>
            <a:gd name="adj2" fmla="val -60498"/>
            <a:gd name="adj3" fmla="val 16667"/>
          </a:avLst>
        </a:prstGeom>
        <a:ln>
          <a:solidFill>
            <a:schemeClr val="accent6">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lang="en-US" altLang="ja-JP" sz="1100" b="0" i="0">
              <a:solidFill>
                <a:schemeClr val="dk1"/>
              </a:solidFill>
              <a:effectLst/>
              <a:latin typeface="+mn-lt"/>
              <a:ea typeface="+mn-ea"/>
              <a:cs typeface="+mn-cs"/>
            </a:rPr>
            <a:t>If additional rows are required, place the cursor at the lower-right corner of the summary table. When the double-headed arrow appears, drag downward to add rows.</a:t>
          </a:r>
        </a:p>
      </xdr:txBody>
    </xdr:sp>
    <xdr:clientData/>
  </xdr:twoCellAnchor>
  <xdr:twoCellAnchor>
    <xdr:from>
      <xdr:col>0</xdr:col>
      <xdr:colOff>54743</xdr:colOff>
      <xdr:row>3</xdr:row>
      <xdr:rowOff>602155</xdr:rowOff>
    </xdr:from>
    <xdr:to>
      <xdr:col>0</xdr:col>
      <xdr:colOff>1105777</xdr:colOff>
      <xdr:row>3</xdr:row>
      <xdr:rowOff>853966</xdr:rowOff>
    </xdr:to>
    <xdr:sp macro="" textlink="">
      <xdr:nvSpPr>
        <xdr:cNvPr id="8" name="テキスト ボックス 7">
          <a:extLst>
            <a:ext uri="{FF2B5EF4-FFF2-40B4-BE49-F238E27FC236}">
              <a16:creationId xmlns:a16="http://schemas.microsoft.com/office/drawing/2014/main" id="{9049F1AC-A6FB-41D9-9F1B-9C311ED6AD5C}"/>
            </a:ext>
          </a:extLst>
        </xdr:cNvPr>
        <xdr:cNvSpPr txBox="1"/>
      </xdr:nvSpPr>
      <xdr:spPr>
        <a:xfrm>
          <a:off x="54743" y="1573705"/>
          <a:ext cx="1051034" cy="251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800">
              <a:solidFill>
                <a:srgbClr val="0070C0"/>
              </a:solidFill>
              <a:effectLst/>
              <a:latin typeface="+mn-lt"/>
              <a:ea typeface="+mn-ea"/>
              <a:cs typeface="+mn-cs"/>
            </a:rPr>
            <a:t>Publication Category</a:t>
          </a:r>
          <a:endParaRPr kumimoji="1" lang="ja-JP" altLang="en-US" sz="800">
            <a:solidFill>
              <a:srgbClr val="0070C0"/>
            </a:solidFill>
          </a:endParaRPr>
        </a:p>
      </xdr:txBody>
    </xdr:sp>
    <xdr:clientData/>
  </xdr:twoCellAnchor>
  <xdr:twoCellAnchor>
    <xdr:from>
      <xdr:col>3</xdr:col>
      <xdr:colOff>481724</xdr:colOff>
      <xdr:row>3</xdr:row>
      <xdr:rowOff>602155</xdr:rowOff>
    </xdr:from>
    <xdr:to>
      <xdr:col>6</xdr:col>
      <xdr:colOff>208017</xdr:colOff>
      <xdr:row>3</xdr:row>
      <xdr:rowOff>832069</xdr:rowOff>
    </xdr:to>
    <xdr:sp macro="" textlink="">
      <xdr:nvSpPr>
        <xdr:cNvPr id="10" name="テキスト ボックス 9">
          <a:extLst>
            <a:ext uri="{FF2B5EF4-FFF2-40B4-BE49-F238E27FC236}">
              <a16:creationId xmlns:a16="http://schemas.microsoft.com/office/drawing/2014/main" id="{E5A033D9-575F-45BE-B8AA-620BA200AA0F}"/>
            </a:ext>
          </a:extLst>
        </xdr:cNvPr>
        <xdr:cNvSpPr txBox="1"/>
      </xdr:nvSpPr>
      <xdr:spPr>
        <a:xfrm>
          <a:off x="3863099" y="1573705"/>
          <a:ext cx="2869543"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Applicant's Authorship Information</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8</xdr:col>
      <xdr:colOff>76636</xdr:colOff>
      <xdr:row>3</xdr:row>
      <xdr:rowOff>350347</xdr:rowOff>
    </xdr:from>
    <xdr:to>
      <xdr:col>10</xdr:col>
      <xdr:colOff>21895</xdr:colOff>
      <xdr:row>4</xdr:row>
      <xdr:rowOff>186122</xdr:rowOff>
    </xdr:to>
    <xdr:sp macro="" textlink="">
      <xdr:nvSpPr>
        <xdr:cNvPr id="11" name="テキスト ボックス 10">
          <a:extLst>
            <a:ext uri="{FF2B5EF4-FFF2-40B4-BE49-F238E27FC236}">
              <a16:creationId xmlns:a16="http://schemas.microsoft.com/office/drawing/2014/main" id="{275C213F-0221-4A0E-BBE1-7881CD02B67D}"/>
            </a:ext>
          </a:extLst>
        </xdr:cNvPr>
        <xdr:cNvSpPr txBox="1"/>
      </xdr:nvSpPr>
      <xdr:spPr>
        <a:xfrm>
          <a:off x="8696761" y="1321897"/>
          <a:ext cx="1802634" cy="80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0</xdr:col>
      <xdr:colOff>405086</xdr:colOff>
      <xdr:row>5</xdr:row>
      <xdr:rowOff>0</xdr:rowOff>
    </xdr:from>
    <xdr:to>
      <xdr:col>0</xdr:col>
      <xdr:colOff>886811</xdr:colOff>
      <xdr:row>5</xdr:row>
      <xdr:rowOff>218965</xdr:rowOff>
    </xdr:to>
    <xdr:sp macro="" textlink="">
      <xdr:nvSpPr>
        <xdr:cNvPr id="12" name="テキスト ボックス 11">
          <a:extLst>
            <a:ext uri="{FF2B5EF4-FFF2-40B4-BE49-F238E27FC236}">
              <a16:creationId xmlns:a16="http://schemas.microsoft.com/office/drawing/2014/main" id="{7044AB79-9AAD-4643-BA17-9EE844C08EA3}"/>
            </a:ext>
          </a:extLst>
        </xdr:cNvPr>
        <xdr:cNvSpPr txBox="1"/>
      </xdr:nvSpPr>
      <xdr:spPr>
        <a:xfrm>
          <a:off x="405086" y="3295431"/>
          <a:ext cx="481725" cy="218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rgbClr val="0070C0"/>
              </a:solidFill>
              <a:effectLst/>
              <a:latin typeface="+mn-lt"/>
              <a:ea typeface="+mn-ea"/>
              <a:cs typeface="+mn-cs"/>
            </a:rPr>
            <a:t>Total</a:t>
          </a:r>
          <a:endParaRPr kumimoji="1" lang="ja-JP" altLang="en-US" sz="1100">
            <a:solidFill>
              <a:srgbClr val="0070C0"/>
            </a:solidFill>
          </a:endParaRPr>
        </a:p>
      </xdr:txBody>
    </xdr:sp>
    <xdr:clientData/>
  </xdr:twoCellAnchor>
  <xdr:twoCellAnchor>
    <xdr:from>
      <xdr:col>6</xdr:col>
      <xdr:colOff>558358</xdr:colOff>
      <xdr:row>1</xdr:row>
      <xdr:rowOff>65689</xdr:rowOff>
    </xdr:from>
    <xdr:to>
      <xdr:col>7</xdr:col>
      <xdr:colOff>153272</xdr:colOff>
      <xdr:row>1</xdr:row>
      <xdr:rowOff>295603</xdr:rowOff>
    </xdr:to>
    <xdr:sp macro="" textlink="">
      <xdr:nvSpPr>
        <xdr:cNvPr id="13" name="テキスト ボックス 12">
          <a:extLst>
            <a:ext uri="{FF2B5EF4-FFF2-40B4-BE49-F238E27FC236}">
              <a16:creationId xmlns:a16="http://schemas.microsoft.com/office/drawing/2014/main" id="{CBBFCE1A-F490-4C31-9E00-A3786322E117}"/>
            </a:ext>
          </a:extLst>
        </xdr:cNvPr>
        <xdr:cNvSpPr txBox="1"/>
      </xdr:nvSpPr>
      <xdr:spPr>
        <a:xfrm>
          <a:off x="7105427" y="405086"/>
          <a:ext cx="645948"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twoCellAnchor>
    <xdr:from>
      <xdr:col>0</xdr:col>
      <xdr:colOff>1488967</xdr:colOff>
      <xdr:row>3</xdr:row>
      <xdr:rowOff>558363</xdr:rowOff>
    </xdr:from>
    <xdr:to>
      <xdr:col>2</xdr:col>
      <xdr:colOff>98535</xdr:colOff>
      <xdr:row>3</xdr:row>
      <xdr:rowOff>941553</xdr:rowOff>
    </xdr:to>
    <xdr:sp macro="" textlink="">
      <xdr:nvSpPr>
        <xdr:cNvPr id="16" name="テキスト ボックス 15">
          <a:extLst>
            <a:ext uri="{FF2B5EF4-FFF2-40B4-BE49-F238E27FC236}">
              <a16:creationId xmlns:a16="http://schemas.microsoft.com/office/drawing/2014/main" id="{2C339F79-3849-42C9-8F10-B41C39871E7F}"/>
            </a:ext>
          </a:extLst>
        </xdr:cNvPr>
        <xdr:cNvSpPr txBox="1"/>
      </xdr:nvSpPr>
      <xdr:spPr>
        <a:xfrm>
          <a:off x="1488967" y="1521811"/>
          <a:ext cx="1675085" cy="3831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800" b="0" i="0">
              <a:solidFill>
                <a:srgbClr val="0070C0"/>
              </a:solidFill>
              <a:effectLst/>
              <a:latin typeface="+mn-lt"/>
              <a:ea typeface="+mn-ea"/>
              <a:cs typeface="+mn-cs"/>
            </a:rPr>
            <a:t>Reference No. in Research and Professional Achievements (Form 3)</a:t>
          </a:r>
        </a:p>
        <a:p>
          <a:endParaRPr kumimoji="1" lang="ja-JP" altLang="en-US" sz="800">
            <a:solidFill>
              <a:srgbClr val="0070C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54741</xdr:colOff>
      <xdr:row>13</xdr:row>
      <xdr:rowOff>10948</xdr:rowOff>
    </xdr:from>
    <xdr:to>
      <xdr:col>7</xdr:col>
      <xdr:colOff>799224</xdr:colOff>
      <xdr:row>22</xdr:row>
      <xdr:rowOff>142329</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397672" y="4445000"/>
          <a:ext cx="5999655" cy="2693277"/>
        </a:xfrm>
        <a:prstGeom prst="roundRect">
          <a:avLst/>
        </a:prstGeom>
        <a:ln>
          <a:solidFill>
            <a:schemeClr val="accent6">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fontAlgn="t"/>
          <a:r>
            <a:rPr lang="en-US" altLang="ja-JP" sz="1100" b="1" i="0">
              <a:solidFill>
                <a:schemeClr val="dk1"/>
              </a:solidFill>
              <a:effectLst/>
              <a:latin typeface="+mn-lt"/>
              <a:ea typeface="+mn-ea"/>
              <a:cs typeface="+mn-cs"/>
            </a:rPr>
            <a:t>Please enter information for all academic papers listed in Research and Professional Achievements (Form 3).</a:t>
          </a:r>
          <a:endParaRPr lang="en-US" altLang="ja-JP" sz="1100" b="0" i="0">
            <a:solidFill>
              <a:schemeClr val="dk1"/>
            </a:solidFill>
            <a:effectLst/>
            <a:latin typeface="+mn-lt"/>
            <a:ea typeface="+mn-ea"/>
            <a:cs typeface="+mn-cs"/>
          </a:endParaRPr>
        </a:p>
        <a:p>
          <a:pPr fontAlgn="t"/>
          <a:r>
            <a:rPr lang="en-US" altLang="ja-JP" sz="1100" b="0" i="0">
              <a:solidFill>
                <a:schemeClr val="dk1"/>
              </a:solidFill>
              <a:effectLst/>
              <a:latin typeface="+mn-lt"/>
              <a:ea typeface="+mn-ea"/>
              <a:cs typeface="+mn-cs"/>
            </a:rPr>
            <a:t>Select the publication category (</a:t>
          </a:r>
          <a:r>
            <a:rPr lang="en-US" altLang="ja-JP" sz="1100" b="1" i="0">
              <a:solidFill>
                <a:schemeClr val="dk1"/>
              </a:solidFill>
              <a:effectLst/>
              <a:latin typeface="+mn-lt"/>
              <a:ea typeface="+mn-ea"/>
              <a:cs typeface="+mn-cs"/>
            </a:rPr>
            <a:t>Review Articles, Case Reports, or Other Academic Papers</a:t>
          </a:r>
          <a:r>
            <a:rPr lang="en-US" altLang="ja-JP" sz="1100" b="0" i="0">
              <a:solidFill>
                <a:schemeClr val="dk1"/>
              </a:solidFill>
              <a:effectLst/>
              <a:latin typeface="+mn-lt"/>
              <a:ea typeface="+mn-ea"/>
              <a:cs typeface="+mn-cs"/>
            </a:rPr>
            <a:t>) from the pull-down menu.</a:t>
          </a:r>
        </a:p>
        <a:p>
          <a:pPr fontAlgn="t"/>
          <a:r>
            <a:rPr lang="en-US" altLang="ja-JP" sz="1100" b="0" i="0">
              <a:solidFill>
                <a:schemeClr val="dk1"/>
              </a:solidFill>
              <a:effectLst/>
              <a:latin typeface="+mn-lt"/>
              <a:ea typeface="+mn-ea"/>
              <a:cs typeface="+mn-cs"/>
            </a:rPr>
            <a:t>Enter the number</a:t>
          </a:r>
          <a:r>
            <a:rPr lang="en-US" altLang="ja-JP" sz="1100" b="1" i="0">
              <a:solidFill>
                <a:schemeClr val="dk1"/>
              </a:solidFill>
              <a:effectLst/>
              <a:latin typeface="+mn-lt"/>
              <a:ea typeface="+mn-ea"/>
              <a:cs typeface="+mn-cs"/>
            </a:rPr>
            <a:t>“1”</a:t>
          </a:r>
          <a:r>
            <a:rPr lang="en-US" altLang="ja-JP" sz="1100" b="0" i="0">
              <a:solidFill>
                <a:schemeClr val="dk1"/>
              </a:solidFill>
              <a:effectLst/>
              <a:latin typeface="+mn-lt"/>
              <a:ea typeface="+mn-ea"/>
              <a:cs typeface="+mn-cs"/>
            </a:rPr>
            <a:t> in the applicable field.</a:t>
          </a:r>
        </a:p>
        <a:p>
          <a:pPr fontAlgn="t"/>
          <a:r>
            <a:rPr lang="en-US" altLang="ja-JP" sz="1100" b="0" i="0">
              <a:solidFill>
                <a:schemeClr val="dk1"/>
              </a:solidFill>
              <a:effectLst/>
              <a:latin typeface="+mn-lt"/>
              <a:ea typeface="+mn-ea"/>
              <a:cs typeface="+mn-cs"/>
            </a:rPr>
            <a:t>If more than one category applies, enter</a:t>
          </a:r>
          <a:r>
            <a:rPr lang="en-US" altLang="ja-JP" sz="1100" b="1" i="0">
              <a:solidFill>
                <a:schemeClr val="dk1"/>
              </a:solidFill>
              <a:effectLst/>
              <a:latin typeface="+mn-lt"/>
              <a:ea typeface="+mn-ea"/>
              <a:cs typeface="+mn-cs"/>
            </a:rPr>
            <a:t>“1”</a:t>
          </a:r>
          <a:r>
            <a:rPr lang="en-US" altLang="ja-JP" sz="1100" b="0" i="0">
              <a:solidFill>
                <a:schemeClr val="dk1"/>
              </a:solidFill>
              <a:effectLst/>
              <a:latin typeface="+mn-lt"/>
              <a:ea typeface="+mn-ea"/>
              <a:cs typeface="+mn-cs"/>
            </a:rPr>
            <a:t> in each applicable field.</a:t>
          </a:r>
        </a:p>
        <a:p>
          <a:pPr fontAlgn="t"/>
          <a:r>
            <a:rPr lang="en-US" altLang="ja-JP" sz="1100" b="0" i="1">
              <a:solidFill>
                <a:schemeClr val="dk1"/>
              </a:solidFill>
              <a:effectLst/>
              <a:latin typeface="+mn-lt"/>
              <a:ea typeface="+mn-ea"/>
              <a:cs typeface="+mn-cs"/>
            </a:rPr>
            <a:t>Example:</a:t>
          </a:r>
          <a:r>
            <a:rPr lang="en-US" altLang="ja-JP" sz="1100" b="0" i="0">
              <a:solidFill>
                <a:schemeClr val="dk1"/>
              </a:solidFill>
              <a:effectLst/>
              <a:latin typeface="+mn-lt"/>
              <a:ea typeface="+mn-ea"/>
              <a:cs typeface="+mn-cs"/>
            </a:rPr>
            <a:t> If you are both the </a:t>
          </a:r>
          <a:r>
            <a:rPr lang="en-US" altLang="ja-JP" sz="1100" b="1" i="0">
              <a:solidFill>
                <a:schemeClr val="dk1"/>
              </a:solidFill>
              <a:effectLst/>
              <a:latin typeface="+mn-lt"/>
              <a:ea typeface="+mn-ea"/>
              <a:cs typeface="+mn-cs"/>
            </a:rPr>
            <a:t>First Author</a:t>
          </a:r>
          <a:r>
            <a:rPr lang="en-US" altLang="ja-JP" sz="1100" b="0" i="0">
              <a:solidFill>
                <a:schemeClr val="dk1"/>
              </a:solidFill>
              <a:effectLst/>
              <a:latin typeface="+mn-lt"/>
              <a:ea typeface="+mn-ea"/>
              <a:cs typeface="+mn-cs"/>
            </a:rPr>
            <a:t> and the </a:t>
          </a:r>
          <a:r>
            <a:rPr lang="en-US" altLang="ja-JP" sz="1100" b="1" i="0">
              <a:solidFill>
                <a:schemeClr val="dk1"/>
              </a:solidFill>
              <a:effectLst/>
              <a:latin typeface="+mn-lt"/>
              <a:ea typeface="+mn-ea"/>
              <a:cs typeface="+mn-cs"/>
            </a:rPr>
            <a:t>Corresponding Author</a:t>
          </a:r>
          <a:r>
            <a:rPr lang="en-US" altLang="ja-JP" sz="1100" b="0" i="0">
              <a:solidFill>
                <a:schemeClr val="dk1"/>
              </a:solidFill>
              <a:effectLst/>
              <a:latin typeface="+mn-lt"/>
              <a:ea typeface="+mn-ea"/>
              <a:cs typeface="+mn-cs"/>
            </a:rPr>
            <a:t>, enter:</a:t>
          </a:r>
        </a:p>
        <a:p>
          <a:pPr fontAlgn="t"/>
          <a:r>
            <a:rPr lang="en-US" altLang="ja-JP" sz="1100" b="0" i="0">
              <a:solidFill>
                <a:schemeClr val="dk1"/>
              </a:solidFill>
              <a:effectLst/>
              <a:latin typeface="+mn-lt"/>
              <a:ea typeface="+mn-ea"/>
              <a:cs typeface="+mn-cs"/>
            </a:rPr>
            <a:t>(1) First Author → 1</a:t>
          </a:r>
        </a:p>
        <a:p>
          <a:pPr fontAlgn="t"/>
          <a:r>
            <a:rPr lang="en-US" altLang="ja-JP" sz="1100" b="0" i="0">
              <a:solidFill>
                <a:schemeClr val="dk1"/>
              </a:solidFill>
              <a:effectLst/>
              <a:latin typeface="+mn-lt"/>
              <a:ea typeface="+mn-ea"/>
              <a:cs typeface="+mn-cs"/>
            </a:rPr>
            <a:t>(5) Corresponding Author → 1</a:t>
          </a:r>
        </a:p>
        <a:p>
          <a:pPr fontAlgn="t"/>
          <a:r>
            <a:rPr lang="en-US" altLang="ja-JP" sz="1100" b="0" i="0">
              <a:solidFill>
                <a:schemeClr val="dk1"/>
              </a:solidFill>
              <a:effectLst/>
              <a:latin typeface="+mn-lt"/>
              <a:ea typeface="+mn-ea"/>
              <a:cs typeface="+mn-cs"/>
            </a:rPr>
            <a:t>If the paper does not have an </a:t>
          </a:r>
          <a:r>
            <a:rPr lang="en-US" altLang="ja-JP" sz="1100" b="1" i="0">
              <a:solidFill>
                <a:schemeClr val="dk1"/>
              </a:solidFill>
              <a:effectLst/>
              <a:latin typeface="+mn-lt"/>
              <a:ea typeface="+mn-ea"/>
              <a:cs typeface="+mn-cs"/>
            </a:rPr>
            <a:t>Impact Factor (IF)</a:t>
          </a:r>
          <a:r>
            <a:rPr lang="en-US" altLang="ja-JP" sz="1100" b="0" i="0">
              <a:solidFill>
                <a:schemeClr val="dk1"/>
              </a:solidFill>
              <a:effectLst/>
              <a:latin typeface="+mn-lt"/>
              <a:ea typeface="+mn-ea"/>
              <a:cs typeface="+mn-cs"/>
            </a:rPr>
            <a:t>, enter</a:t>
          </a:r>
          <a:r>
            <a:rPr lang="en-US" altLang="ja-JP" sz="1100" b="1" i="0">
              <a:solidFill>
                <a:schemeClr val="dk1"/>
              </a:solidFill>
              <a:effectLst/>
              <a:latin typeface="+mn-lt"/>
              <a:ea typeface="+mn-ea"/>
              <a:cs typeface="+mn-cs"/>
            </a:rPr>
            <a:t>“0.”</a:t>
          </a:r>
          <a:endParaRPr lang="en-US" altLang="ja-JP" sz="1100" b="0" i="0">
            <a:solidFill>
              <a:schemeClr val="dk1"/>
            </a:solidFill>
            <a:effectLst/>
            <a:latin typeface="+mn-lt"/>
            <a:ea typeface="+mn-ea"/>
            <a:cs typeface="+mn-cs"/>
          </a:endParaRPr>
        </a:p>
        <a:p>
          <a:pPr fontAlgn="t"/>
          <a:r>
            <a:rPr lang="en-US" altLang="ja-JP" sz="1100" b="1" i="0">
              <a:solidFill>
                <a:schemeClr val="dk1"/>
              </a:solidFill>
              <a:effectLst/>
              <a:latin typeface="+mn-lt"/>
              <a:ea typeface="+mn-ea"/>
              <a:cs typeface="+mn-cs"/>
            </a:rPr>
            <a:t>Please provide information for all Review Articles, Case Reports, and Other Academic Papers.</a:t>
          </a:r>
          <a:endParaRPr lang="en-US" altLang="ja-JP" sz="1100" b="0" i="0">
            <a:solidFill>
              <a:schemeClr val="dk1"/>
            </a:solidFill>
            <a:effectLst/>
            <a:latin typeface="+mn-lt"/>
            <a:ea typeface="+mn-ea"/>
            <a:cs typeface="+mn-cs"/>
          </a:endParaRPr>
        </a:p>
      </xdr:txBody>
    </xdr:sp>
    <xdr:clientData/>
  </xdr:twoCellAnchor>
  <xdr:twoCellAnchor>
    <xdr:from>
      <xdr:col>5</xdr:col>
      <xdr:colOff>164224</xdr:colOff>
      <xdr:row>23</xdr:row>
      <xdr:rowOff>208017</xdr:rowOff>
    </xdr:from>
    <xdr:to>
      <xdr:col>7</xdr:col>
      <xdr:colOff>1029139</xdr:colOff>
      <xdr:row>29</xdr:row>
      <xdr:rowOff>76639</xdr:rowOff>
    </xdr:to>
    <xdr:sp macro="" textlink="">
      <xdr:nvSpPr>
        <xdr:cNvPr id="3" name="角丸四角形吹き出し 2">
          <a:extLst>
            <a:ext uri="{FF2B5EF4-FFF2-40B4-BE49-F238E27FC236}">
              <a16:creationId xmlns:a16="http://schemas.microsoft.com/office/drawing/2014/main" id="{00000000-0008-0000-0400-000003000000}"/>
            </a:ext>
          </a:extLst>
        </xdr:cNvPr>
        <xdr:cNvSpPr/>
      </xdr:nvSpPr>
      <xdr:spPr>
        <a:xfrm>
          <a:off x="5660258" y="7773276"/>
          <a:ext cx="2966984" cy="1313794"/>
        </a:xfrm>
        <a:prstGeom prst="wedgeRoundRectCallout">
          <a:avLst>
            <a:gd name="adj1" fmla="val 43625"/>
            <a:gd name="adj2" fmla="val -60498"/>
            <a:gd name="adj3" fmla="val 16667"/>
          </a:avLst>
        </a:prstGeom>
        <a:ln>
          <a:solidFill>
            <a:schemeClr val="accent6">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100">
              <a:solidFill>
                <a:sysClr val="windowText" lastClr="000000"/>
              </a:solidFill>
            </a:rPr>
            <a:t>※If additional rows are required, place the cursor at the lower-right corner of the summary table. When the double-headed arrow appears, drag downward to add rows.</a:t>
          </a:r>
        </a:p>
        <a:p>
          <a:pPr algn="l"/>
          <a:endParaRPr kumimoji="1" lang="ja-JP" altLang="en-US" sz="1100">
            <a:solidFill>
              <a:sysClr val="windowText" lastClr="000000"/>
            </a:solidFill>
          </a:endParaRPr>
        </a:p>
      </xdr:txBody>
    </xdr:sp>
    <xdr:clientData/>
  </xdr:twoCellAnchor>
  <xdr:twoCellAnchor>
    <xdr:from>
      <xdr:col>0</xdr:col>
      <xdr:colOff>328449</xdr:colOff>
      <xdr:row>3</xdr:row>
      <xdr:rowOff>602155</xdr:rowOff>
    </xdr:from>
    <xdr:to>
      <xdr:col>0</xdr:col>
      <xdr:colOff>1379483</xdr:colOff>
      <xdr:row>3</xdr:row>
      <xdr:rowOff>853966</xdr:rowOff>
    </xdr:to>
    <xdr:sp macro="" textlink="">
      <xdr:nvSpPr>
        <xdr:cNvPr id="4" name="テキスト ボックス 3">
          <a:extLst>
            <a:ext uri="{FF2B5EF4-FFF2-40B4-BE49-F238E27FC236}">
              <a16:creationId xmlns:a16="http://schemas.microsoft.com/office/drawing/2014/main" id="{ECC1790E-713E-40EA-B6D7-6FB4F982CD84}"/>
            </a:ext>
          </a:extLst>
        </xdr:cNvPr>
        <xdr:cNvSpPr txBox="1"/>
      </xdr:nvSpPr>
      <xdr:spPr>
        <a:xfrm>
          <a:off x="328449" y="1565603"/>
          <a:ext cx="1051034" cy="251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800">
              <a:solidFill>
                <a:srgbClr val="0070C0"/>
              </a:solidFill>
              <a:effectLst/>
              <a:latin typeface="+mn-lt"/>
              <a:ea typeface="+mn-ea"/>
              <a:cs typeface="+mn-cs"/>
            </a:rPr>
            <a:t>Publication Category</a:t>
          </a:r>
          <a:endParaRPr kumimoji="1" lang="ja-JP" altLang="en-US" sz="800">
            <a:solidFill>
              <a:srgbClr val="0070C0"/>
            </a:solidFill>
          </a:endParaRPr>
        </a:p>
      </xdr:txBody>
    </xdr:sp>
    <xdr:clientData/>
  </xdr:twoCellAnchor>
  <xdr:twoCellAnchor>
    <xdr:from>
      <xdr:col>3</xdr:col>
      <xdr:colOff>481724</xdr:colOff>
      <xdr:row>3</xdr:row>
      <xdr:rowOff>602155</xdr:rowOff>
    </xdr:from>
    <xdr:to>
      <xdr:col>6</xdr:col>
      <xdr:colOff>208017</xdr:colOff>
      <xdr:row>3</xdr:row>
      <xdr:rowOff>832069</xdr:rowOff>
    </xdr:to>
    <xdr:sp macro="" textlink="">
      <xdr:nvSpPr>
        <xdr:cNvPr id="6" name="テキスト ボックス 5">
          <a:extLst>
            <a:ext uri="{FF2B5EF4-FFF2-40B4-BE49-F238E27FC236}">
              <a16:creationId xmlns:a16="http://schemas.microsoft.com/office/drawing/2014/main" id="{2CB83586-6787-447D-B7A4-03DF37EBF41D}"/>
            </a:ext>
          </a:extLst>
        </xdr:cNvPr>
        <xdr:cNvSpPr txBox="1"/>
      </xdr:nvSpPr>
      <xdr:spPr>
        <a:xfrm>
          <a:off x="3863099" y="1573705"/>
          <a:ext cx="2869543" cy="229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Applicant's Authorship Information</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8</xdr:col>
      <xdr:colOff>43792</xdr:colOff>
      <xdr:row>3</xdr:row>
      <xdr:rowOff>284659</xdr:rowOff>
    </xdr:from>
    <xdr:to>
      <xdr:col>9</xdr:col>
      <xdr:colOff>678793</xdr:colOff>
      <xdr:row>4</xdr:row>
      <xdr:rowOff>120434</xdr:rowOff>
    </xdr:to>
    <xdr:sp macro="" textlink="">
      <xdr:nvSpPr>
        <xdr:cNvPr id="7" name="テキスト ボックス 6">
          <a:extLst>
            <a:ext uri="{FF2B5EF4-FFF2-40B4-BE49-F238E27FC236}">
              <a16:creationId xmlns:a16="http://schemas.microsoft.com/office/drawing/2014/main" id="{C95A10F5-5AAE-4508-8C3B-BC0108B38A77}"/>
            </a:ext>
          </a:extLst>
        </xdr:cNvPr>
        <xdr:cNvSpPr txBox="1"/>
      </xdr:nvSpPr>
      <xdr:spPr>
        <a:xfrm>
          <a:off x="9568792" y="1248107"/>
          <a:ext cx="1839311" cy="81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0</xdr:col>
      <xdr:colOff>405086</xdr:colOff>
      <xdr:row>5</xdr:row>
      <xdr:rowOff>10948</xdr:rowOff>
    </xdr:from>
    <xdr:to>
      <xdr:col>0</xdr:col>
      <xdr:colOff>886811</xdr:colOff>
      <xdr:row>5</xdr:row>
      <xdr:rowOff>229913</xdr:rowOff>
    </xdr:to>
    <xdr:sp macro="" textlink="">
      <xdr:nvSpPr>
        <xdr:cNvPr id="8" name="テキスト ボックス 7">
          <a:extLst>
            <a:ext uri="{FF2B5EF4-FFF2-40B4-BE49-F238E27FC236}">
              <a16:creationId xmlns:a16="http://schemas.microsoft.com/office/drawing/2014/main" id="{C690EA7D-A3CA-42C4-A8FE-2C66E07EF623}"/>
            </a:ext>
          </a:extLst>
        </xdr:cNvPr>
        <xdr:cNvSpPr txBox="1"/>
      </xdr:nvSpPr>
      <xdr:spPr>
        <a:xfrm>
          <a:off x="405086" y="3306379"/>
          <a:ext cx="481725" cy="218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rgbClr val="0070C0"/>
              </a:solidFill>
              <a:effectLst/>
              <a:latin typeface="+mn-lt"/>
              <a:ea typeface="+mn-ea"/>
              <a:cs typeface="+mn-cs"/>
            </a:rPr>
            <a:t>Total</a:t>
          </a:r>
          <a:endParaRPr kumimoji="1" lang="ja-JP" altLang="en-US" sz="1100">
            <a:solidFill>
              <a:srgbClr val="0070C0"/>
            </a:solidFill>
          </a:endParaRPr>
        </a:p>
      </xdr:txBody>
    </xdr:sp>
    <xdr:clientData/>
  </xdr:twoCellAnchor>
  <xdr:twoCellAnchor>
    <xdr:from>
      <xdr:col>7</xdr:col>
      <xdr:colOff>0</xdr:colOff>
      <xdr:row>0</xdr:row>
      <xdr:rowOff>208016</xdr:rowOff>
    </xdr:from>
    <xdr:to>
      <xdr:col>7</xdr:col>
      <xdr:colOff>645948</xdr:colOff>
      <xdr:row>1</xdr:row>
      <xdr:rowOff>98533</xdr:rowOff>
    </xdr:to>
    <xdr:sp macro="" textlink="">
      <xdr:nvSpPr>
        <xdr:cNvPr id="9" name="テキスト ボックス 8">
          <a:extLst>
            <a:ext uri="{FF2B5EF4-FFF2-40B4-BE49-F238E27FC236}">
              <a16:creationId xmlns:a16="http://schemas.microsoft.com/office/drawing/2014/main" id="{9E8CEA71-DFAF-4F19-BC65-FC429D869D81}"/>
            </a:ext>
          </a:extLst>
        </xdr:cNvPr>
        <xdr:cNvSpPr txBox="1"/>
      </xdr:nvSpPr>
      <xdr:spPr>
        <a:xfrm>
          <a:off x="7598103" y="208016"/>
          <a:ext cx="645948"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twoCellAnchor>
    <xdr:from>
      <xdr:col>0</xdr:col>
      <xdr:colOff>1653190</xdr:colOff>
      <xdr:row>3</xdr:row>
      <xdr:rowOff>613102</xdr:rowOff>
    </xdr:from>
    <xdr:to>
      <xdr:col>2</xdr:col>
      <xdr:colOff>109482</xdr:colOff>
      <xdr:row>4</xdr:row>
      <xdr:rowOff>21895</xdr:rowOff>
    </xdr:to>
    <xdr:sp macro="" textlink="">
      <xdr:nvSpPr>
        <xdr:cNvPr id="10" name="テキスト ボックス 9">
          <a:extLst>
            <a:ext uri="{FF2B5EF4-FFF2-40B4-BE49-F238E27FC236}">
              <a16:creationId xmlns:a16="http://schemas.microsoft.com/office/drawing/2014/main" id="{27A9E2FC-6E84-4A11-BD8F-2F98E512589C}"/>
            </a:ext>
          </a:extLst>
        </xdr:cNvPr>
        <xdr:cNvSpPr txBox="1"/>
      </xdr:nvSpPr>
      <xdr:spPr>
        <a:xfrm>
          <a:off x="1653190" y="1576550"/>
          <a:ext cx="1675085" cy="3831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altLang="ja-JP" sz="800" b="0" i="0">
              <a:solidFill>
                <a:srgbClr val="0070C0"/>
              </a:solidFill>
              <a:effectLst/>
              <a:latin typeface="+mn-lt"/>
              <a:ea typeface="+mn-ea"/>
              <a:cs typeface="+mn-cs"/>
            </a:rPr>
            <a:t>Reference No. in Research and Professional Achievements (Form 3)</a:t>
          </a:r>
        </a:p>
        <a:p>
          <a:endParaRPr kumimoji="1" lang="ja-JP" altLang="en-US" sz="800">
            <a:solidFill>
              <a:srgbClr val="0070C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821532</xdr:colOff>
      <xdr:row>5</xdr:row>
      <xdr:rowOff>232318</xdr:rowOff>
    </xdr:from>
    <xdr:to>
      <xdr:col>11</xdr:col>
      <xdr:colOff>1045300</xdr:colOff>
      <xdr:row>8</xdr:row>
      <xdr:rowOff>1860</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12001501" y="2030162"/>
          <a:ext cx="2319268" cy="100779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00FF"/>
              </a:solidFill>
            </a:rPr>
            <a:t>インパクトファクター（</a:t>
          </a:r>
          <a:r>
            <a:rPr kumimoji="1" lang="en-US" altLang="ja-JP" sz="1100">
              <a:solidFill>
                <a:srgbClr val="0000FF"/>
              </a:solidFill>
            </a:rPr>
            <a:t>IF</a:t>
          </a:r>
          <a:r>
            <a:rPr kumimoji="1" lang="ja-JP" altLang="en-US" sz="1100">
              <a:solidFill>
                <a:srgbClr val="0000FF"/>
              </a:solidFill>
            </a:rPr>
            <a:t>）</a:t>
          </a:r>
          <a:endParaRPr kumimoji="1" lang="en-US" altLang="ja-JP" sz="1100">
            <a:solidFill>
              <a:srgbClr val="0000FF"/>
            </a:solidFill>
          </a:endParaRPr>
        </a:p>
        <a:p>
          <a:pPr algn="ctr"/>
          <a:r>
            <a:rPr kumimoji="1" lang="en-US" altLang="ja-JP" sz="1200">
              <a:solidFill>
                <a:srgbClr val="0000FF"/>
              </a:solidFill>
            </a:rPr>
            <a:t>※ </a:t>
          </a:r>
          <a:r>
            <a:rPr kumimoji="1" lang="en-US" altLang="ja-JP" sz="1200" b="1">
              <a:solidFill>
                <a:srgbClr val="0000FF"/>
              </a:solidFill>
            </a:rPr>
            <a:t>JCR </a:t>
          </a:r>
          <a:r>
            <a:rPr kumimoji="1" lang="ja-JP" altLang="en-US" sz="1200" b="1">
              <a:solidFill>
                <a:srgbClr val="0000FF"/>
              </a:solidFill>
            </a:rPr>
            <a:t>最新版（</a:t>
          </a:r>
          <a:r>
            <a:rPr kumimoji="1" lang="en-US" altLang="ja-JP" sz="1200" b="1">
              <a:solidFill>
                <a:srgbClr val="0000FF"/>
              </a:solidFill>
            </a:rPr>
            <a:t>2026</a:t>
          </a:r>
          <a:r>
            <a:rPr kumimoji="1" lang="ja-JP" altLang="en-US" sz="1200" b="1">
              <a:solidFill>
                <a:srgbClr val="0000FF"/>
              </a:solidFill>
            </a:rPr>
            <a:t>年発表）</a:t>
          </a:r>
          <a:r>
            <a:rPr kumimoji="1" lang="ja-JP" altLang="en-US" sz="1200">
              <a:solidFill>
                <a:srgbClr val="0000FF"/>
              </a:solidFill>
            </a:rPr>
            <a:t>より引用</a:t>
          </a:r>
        </a:p>
        <a:p>
          <a:pPr algn="ctr"/>
          <a:r>
            <a:rPr kumimoji="1" lang="ja-JP" altLang="en-US" sz="1200">
              <a:solidFill>
                <a:srgbClr val="0000FF"/>
              </a:solidFill>
            </a:rPr>
            <a:t>小数点第</a:t>
          </a:r>
          <a:r>
            <a:rPr kumimoji="1" lang="en-US" altLang="ja-JP" sz="1200">
              <a:solidFill>
                <a:srgbClr val="0000FF"/>
              </a:solidFill>
            </a:rPr>
            <a:t>1</a:t>
          </a:r>
          <a:r>
            <a:rPr kumimoji="1" lang="ja-JP" altLang="en-US" sz="1200">
              <a:solidFill>
                <a:srgbClr val="0000FF"/>
              </a:solidFill>
            </a:rPr>
            <a:t>位まで記載</a:t>
          </a:r>
        </a:p>
      </xdr:txBody>
    </xdr:sp>
    <xdr:clientData/>
  </xdr:twoCellAnchor>
  <xdr:twoCellAnchor>
    <xdr:from>
      <xdr:col>5</xdr:col>
      <xdr:colOff>297657</xdr:colOff>
      <xdr:row>12</xdr:row>
      <xdr:rowOff>83345</xdr:rowOff>
    </xdr:from>
    <xdr:to>
      <xdr:col>10</xdr:col>
      <xdr:colOff>750093</xdr:colOff>
      <xdr:row>14</xdr:row>
      <xdr:rowOff>440532</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7286626" y="5214939"/>
          <a:ext cx="5691186" cy="1404937"/>
        </a:xfrm>
        <a:prstGeom prst="roundRect">
          <a:avLst/>
        </a:prstGeom>
        <a:solidFill>
          <a:schemeClr val="bg1"/>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ysClr val="windowText" lastClr="000000"/>
              </a:solidFill>
            </a:rPr>
            <a:t>※Academic Papers (English) contain embedded formulas. Please be sure to verify that the totals for the number of publications and Impact Factors (IF) are correct. If any errors are found, please enter the correct values manually.</a:t>
          </a:r>
        </a:p>
      </xdr:txBody>
    </xdr:sp>
    <xdr:clientData/>
  </xdr:twoCellAnchor>
  <xdr:twoCellAnchor>
    <xdr:from>
      <xdr:col>10</xdr:col>
      <xdr:colOff>71436</xdr:colOff>
      <xdr:row>3</xdr:row>
      <xdr:rowOff>107149</xdr:rowOff>
    </xdr:from>
    <xdr:to>
      <xdr:col>11</xdr:col>
      <xdr:colOff>830152</xdr:colOff>
      <xdr:row>5</xdr:row>
      <xdr:rowOff>202946</xdr:rowOff>
    </xdr:to>
    <xdr:sp macro="" textlink="">
      <xdr:nvSpPr>
        <xdr:cNvPr id="6" name="テキスト ボックス 5">
          <a:extLst>
            <a:ext uri="{FF2B5EF4-FFF2-40B4-BE49-F238E27FC236}">
              <a16:creationId xmlns:a16="http://schemas.microsoft.com/office/drawing/2014/main" id="{CB76A862-F383-4A73-9E11-F8EDF3624104}"/>
            </a:ext>
          </a:extLst>
        </xdr:cNvPr>
        <xdr:cNvSpPr txBox="1"/>
      </xdr:nvSpPr>
      <xdr:spPr>
        <a:xfrm>
          <a:off x="14680405" y="1190618"/>
          <a:ext cx="1806466" cy="81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Based on the latest edition of Journal Citation Reports (JCR) (2026 release); report to one decimal place.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1</xdr:col>
      <xdr:colOff>1905002</xdr:colOff>
      <xdr:row>16</xdr:row>
      <xdr:rowOff>273844</xdr:rowOff>
    </xdr:from>
    <xdr:to>
      <xdr:col>4</xdr:col>
      <xdr:colOff>1012033</xdr:colOff>
      <xdr:row>17</xdr:row>
      <xdr:rowOff>11907</xdr:rowOff>
    </xdr:to>
    <xdr:sp macro="" textlink="">
      <xdr:nvSpPr>
        <xdr:cNvPr id="4" name="テキスト ボックス 3">
          <a:extLst>
            <a:ext uri="{FF2B5EF4-FFF2-40B4-BE49-F238E27FC236}">
              <a16:creationId xmlns:a16="http://schemas.microsoft.com/office/drawing/2014/main" id="{E454C1E5-6BC7-464D-91B4-DFDFB2C7F9F4}"/>
            </a:ext>
          </a:extLst>
        </xdr:cNvPr>
        <xdr:cNvSpPr txBox="1"/>
      </xdr:nvSpPr>
      <xdr:spPr>
        <a:xfrm>
          <a:off x="2595565" y="7500938"/>
          <a:ext cx="5310187"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Among (2) through (4) above, Corresponding Author</a:t>
          </a:r>
          <a:endParaRPr kumimoji="1" lang="ja-JP" altLang="en-US" sz="1100"/>
        </a:p>
      </xdr:txBody>
    </xdr:sp>
    <xdr:clientData/>
  </xdr:twoCellAnchor>
  <xdr:twoCellAnchor>
    <xdr:from>
      <xdr:col>5</xdr:col>
      <xdr:colOff>59540</xdr:colOff>
      <xdr:row>2</xdr:row>
      <xdr:rowOff>11909</xdr:rowOff>
    </xdr:from>
    <xdr:to>
      <xdr:col>10</xdr:col>
      <xdr:colOff>47626</xdr:colOff>
      <xdr:row>3</xdr:row>
      <xdr:rowOff>321468</xdr:rowOff>
    </xdr:to>
    <xdr:sp macro="" textlink="">
      <xdr:nvSpPr>
        <xdr:cNvPr id="4097" name="Text Box 1">
          <a:extLst>
            <a:ext uri="{FF2B5EF4-FFF2-40B4-BE49-F238E27FC236}">
              <a16:creationId xmlns:a16="http://schemas.microsoft.com/office/drawing/2014/main" id="{641BC782-CA20-4E49-A094-B27AFF388816}"/>
            </a:ext>
          </a:extLst>
        </xdr:cNvPr>
        <xdr:cNvSpPr txBox="1">
          <a:spLocks noChangeArrowheads="1"/>
        </xdr:cNvSpPr>
      </xdr:nvSpPr>
      <xdr:spPr bwMode="auto">
        <a:xfrm>
          <a:off x="8477259" y="571503"/>
          <a:ext cx="6179336" cy="833434"/>
        </a:xfrm>
        <a:prstGeom prst="rect">
          <a:avLst/>
        </a:prstGeom>
        <a:solidFill>
          <a:srgbClr val="FFFFFF"/>
        </a:solidFill>
        <a:ln w="9525">
          <a:solidFill>
            <a:srgbClr val="000000"/>
          </a:solidFill>
          <a:miter lim="800000"/>
          <a:headEnd/>
          <a:tailEnd/>
        </a:ln>
      </xdr:spPr>
      <xdr:txBody>
        <a:bodyPr vertOverflow="clip" wrap="square" lIns="27432" tIns="36576" rIns="0" bIns="0" anchor="t" upright="1"/>
        <a:lstStyle/>
        <a:p>
          <a:pPr algn="l" rtl="0">
            <a:defRPr sz="1000"/>
          </a:pPr>
          <a:r>
            <a:rPr lang="ja-JP" altLang="en-US" sz="1000" b="0" i="0" u="none" strike="noStrike" baseline="0">
              <a:solidFill>
                <a:srgbClr val="000000"/>
              </a:solidFill>
              <a:latin typeface="Yu Gothic"/>
              <a:ea typeface="Yu Gothic"/>
            </a:rPr>
            <a:t>◇ For Books and Book Chapters, enter only the number of publications for Japanese and English works.</a:t>
          </a:r>
        </a:p>
        <a:p>
          <a:pPr algn="l" rtl="0">
            <a:defRPr sz="1000"/>
          </a:pPr>
          <a:endParaRPr lang="ja-JP" altLang="en-US" sz="1000" b="0" i="0" u="none" strike="noStrike" baseline="0">
            <a:solidFill>
              <a:srgbClr val="000000"/>
            </a:solidFill>
            <a:latin typeface="Yu Gothic"/>
            <a:ea typeface="Yu Gothic"/>
          </a:endParaRPr>
        </a:p>
        <a:p>
          <a:pPr algn="l" rtl="0">
            <a:defRPr sz="1000"/>
          </a:pPr>
          <a:r>
            <a:rPr lang="ja-JP" altLang="en-US" sz="1000" b="0" i="0" u="none" strike="noStrike" baseline="0">
              <a:solidFill>
                <a:srgbClr val="000000"/>
              </a:solidFill>
              <a:latin typeface="Yu Gothic"/>
              <a:ea typeface="Yu Gothic"/>
            </a:rPr>
            <a:t>◇ For Academic Papers (Japanese), enter only the number of publications by publication category.</a:t>
          </a:r>
        </a:p>
      </xdr:txBody>
    </xdr:sp>
    <xdr:clientData/>
  </xdr:twoCellAnchor>
  <xdr:twoCellAnchor>
    <xdr:from>
      <xdr:col>1</xdr:col>
      <xdr:colOff>2274096</xdr:colOff>
      <xdr:row>21</xdr:row>
      <xdr:rowOff>273843</xdr:rowOff>
    </xdr:from>
    <xdr:to>
      <xdr:col>7</xdr:col>
      <xdr:colOff>309565</xdr:colOff>
      <xdr:row>22</xdr:row>
      <xdr:rowOff>11905</xdr:rowOff>
    </xdr:to>
    <xdr:sp macro="" textlink="">
      <xdr:nvSpPr>
        <xdr:cNvPr id="8" name="テキスト ボックス 7">
          <a:extLst>
            <a:ext uri="{FF2B5EF4-FFF2-40B4-BE49-F238E27FC236}">
              <a16:creationId xmlns:a16="http://schemas.microsoft.com/office/drawing/2014/main" id="{900A32E4-E095-4E88-A05C-9839C34362C7}"/>
            </a:ext>
          </a:extLst>
        </xdr:cNvPr>
        <xdr:cNvSpPr txBox="1"/>
      </xdr:nvSpPr>
      <xdr:spPr>
        <a:xfrm>
          <a:off x="2964659" y="9894093"/>
          <a:ext cx="88106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rgbClr val="0070C0"/>
              </a:solidFill>
              <a:effectLst/>
              <a:latin typeface="+mn-lt"/>
              <a:ea typeface="+mn-ea"/>
              <a:cs typeface="+mn-cs"/>
            </a:rPr>
            <a:t> I hereby confirm that the information presented in the above table is accurate and complete.</a:t>
          </a:r>
          <a:endParaRPr lang="ja-JP" altLang="ja-JP" sz="1100">
            <a:solidFill>
              <a:srgbClr val="0070C0"/>
            </a:solidFill>
            <a:effectLst/>
            <a:latin typeface="+mn-lt"/>
            <a:ea typeface="+mn-ea"/>
            <a:cs typeface="+mn-cs"/>
          </a:endParaRPr>
        </a:p>
        <a:p>
          <a:endParaRPr kumimoji="1" lang="ja-JP" altLang="en-US" sz="1100"/>
        </a:p>
      </xdr:txBody>
    </xdr:sp>
    <xdr:clientData/>
  </xdr:twoCellAnchor>
  <xdr:twoCellAnchor>
    <xdr:from>
      <xdr:col>9</xdr:col>
      <xdr:colOff>0</xdr:colOff>
      <xdr:row>21</xdr:row>
      <xdr:rowOff>0</xdr:rowOff>
    </xdr:from>
    <xdr:to>
      <xdr:col>9</xdr:col>
      <xdr:colOff>645948</xdr:colOff>
      <xdr:row>21</xdr:row>
      <xdr:rowOff>229914</xdr:rowOff>
    </xdr:to>
    <xdr:sp macro="" textlink="">
      <xdr:nvSpPr>
        <xdr:cNvPr id="9" name="テキスト ボックス 8">
          <a:extLst>
            <a:ext uri="{FF2B5EF4-FFF2-40B4-BE49-F238E27FC236}">
              <a16:creationId xmlns:a16="http://schemas.microsoft.com/office/drawing/2014/main" id="{8CE4A945-38ED-4537-8473-0B51ED2B0A9E}"/>
            </a:ext>
          </a:extLst>
        </xdr:cNvPr>
        <xdr:cNvSpPr txBox="1"/>
      </xdr:nvSpPr>
      <xdr:spPr>
        <a:xfrm>
          <a:off x="13561219" y="9620250"/>
          <a:ext cx="645948"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0070C0"/>
              </a:solidFill>
            </a:rPr>
            <a:t>Name</a:t>
          </a:r>
          <a:endParaRPr kumimoji="1" lang="ja-JP" altLang="en-US" sz="1100">
            <a:solidFill>
              <a:srgbClr val="0070C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テーブル2" displayName="テーブル2" ref="A5:H18" totalsRowShown="0" headerRowDxfId="77" headerRowBorderDxfId="76" tableBorderDxfId="75">
  <autoFilter ref="A5:H18" xr:uid="{00000000-0009-0000-0100-000002000000}"/>
  <tableColumns count="8">
    <tableColumn id="1" xr3:uid="{00000000-0010-0000-0000-000001000000}" name="①原著_x000a_Original Articles" dataDxfId="74" totalsRowDxfId="73"/>
    <tableColumn id="2" xr3:uid="{00000000-0010-0000-0000-000002000000}" name="No._x000a_(Enter the corresponding No. from Form 3)" dataDxfId="72" totalsRowDxfId="71"/>
    <tableColumn id="3" xr3:uid="{00000000-0010-0000-0000-000003000000}" name="(1)筆頭著者_x000a_（First Author）" dataDxfId="70" totalsRowDxfId="69"/>
    <tableColumn id="4" xr3:uid="{00000000-0010-0000-0000-000004000000}" name="(2)第２著者_x000a_（Second Author）" dataDxfId="68" totalsRowDxfId="67"/>
    <tableColumn id="5" xr3:uid="{00000000-0010-0000-0000-000005000000}" name="(3)最終著者_x000a_（Last Author）" dataDxfId="66" totalsRowDxfId="65"/>
    <tableColumn id="6" xr3:uid="{00000000-0010-0000-0000-000006000000}" name="(4)その他_x000a_Other [(1)–(3) above]" dataDxfId="64" totalsRowDxfId="63"/>
    <tableColumn id="7" xr3:uid="{00000000-0010-0000-0000-000007000000}" name="(5)責任著者_x000a_（Corresponding Author）" dataDxfId="62" totalsRowDxfId="61"/>
    <tableColumn id="8" xr3:uid="{00000000-0010-0000-0000-000008000000}" name="インパクト_x000a_ファクター_x000a_（IF）※" dataDxfId="60" totalsRowDxfId="59"/>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テーブル7" displayName="テーブル7" ref="A5:H23" totalsRowShown="0" headerRowDxfId="58" dataDxfId="56" headerRowBorderDxfId="57" tableBorderDxfId="55">
  <autoFilter ref="A5:H23" xr:uid="{00000000-0009-0000-0100-000007000000}"/>
  <tableColumns count="8">
    <tableColumn id="1" xr3:uid="{00000000-0010-0000-0100-000001000000}" name="② Review Articles_x000a_ ③ Case Reports_x000a_ ④ Other Academic Papers" dataDxfId="54" totalsRowDxfId="53"/>
    <tableColumn id="2" xr3:uid="{00000000-0010-0000-0100-000002000000}" name="No._x000a_(Enter the corresponding No. from Form 3)" dataDxfId="52" totalsRowDxfId="51"/>
    <tableColumn id="3" xr3:uid="{00000000-0010-0000-0100-000003000000}" name="(1)筆頭著者_x000a_（First Author）" dataDxfId="50" totalsRowDxfId="49"/>
    <tableColumn id="4" xr3:uid="{00000000-0010-0000-0100-000004000000}" name="(2)第２著者_x000a_（Second Author）" dataDxfId="48" totalsRowDxfId="47"/>
    <tableColumn id="5" xr3:uid="{00000000-0010-0000-0100-000005000000}" name="(3)最終著者_x000a_（Last Author）" dataDxfId="46" totalsRowDxfId="45"/>
    <tableColumn id="6" xr3:uid="{00000000-0010-0000-0100-000006000000}" name="(4)その他_x000a_Other [(1)–(3) above]" dataDxfId="44" totalsRowDxfId="43"/>
    <tableColumn id="7" xr3:uid="{00000000-0010-0000-0100-000007000000}" name="(5)責任著者_x000a_（Corresponding Author）" dataDxfId="42" totalsRowDxfId="41"/>
    <tableColumn id="8" xr3:uid="{00000000-0010-0000-0100-000008000000}" name="インパクト_x000a_ファクター_x000a_（IF）※" dataDxfId="40" totalsRowDxfId="39"/>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テーブル22" displayName="テーブル22" ref="A5:H18" totalsRowShown="0" headerRowDxfId="38" headerRowBorderDxfId="37" tableBorderDxfId="36">
  <autoFilter ref="A5:H18" xr:uid="{00000000-0009-0000-0100-000001000000}"/>
  <tableColumns count="8">
    <tableColumn id="1" xr3:uid="{00000000-0010-0000-0200-000001000000}" name="①原著_x000a_Original Articles" dataDxfId="35" totalsRowDxfId="34"/>
    <tableColumn id="2" xr3:uid="{00000000-0010-0000-0200-000002000000}" name="No._x000a_(Enter the corresponding No. from Form 3)" dataDxfId="33" totalsRowDxfId="32"/>
    <tableColumn id="3" xr3:uid="{00000000-0010-0000-0200-000003000000}" name="(1)筆頭著者_x000a_（First Author）" dataDxfId="31" totalsRowDxfId="30"/>
    <tableColumn id="4" xr3:uid="{00000000-0010-0000-0200-000004000000}" name="(2)第２著者_x000a_（Second Author）" dataDxfId="29" totalsRowDxfId="28"/>
    <tableColumn id="5" xr3:uid="{00000000-0010-0000-0200-000005000000}" name="(3)最終著者_x000a_（Last Author）" dataDxfId="27" totalsRowDxfId="26"/>
    <tableColumn id="6" xr3:uid="{00000000-0010-0000-0200-000006000000}" name="(4)その他_x000a_Other [(1)–(3) above]" dataDxfId="25" totalsRowDxfId="24"/>
    <tableColumn id="7" xr3:uid="{00000000-0010-0000-0200-000007000000}" name="(5)責任著者_x000a_（Corresponding Author）" dataDxfId="23" totalsRowDxfId="22"/>
    <tableColumn id="8" xr3:uid="{00000000-0010-0000-0200-000008000000}" name="インパクト_x000a_ファクター_x000a_（IF）※" dataDxfId="21" totalsRowDxfId="20"/>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テーブル74" displayName="テーブル74" ref="A5:H23" totalsRowShown="0" headerRowDxfId="19" dataDxfId="17" headerRowBorderDxfId="18" tableBorderDxfId="16">
  <autoFilter ref="A5:H23" xr:uid="{00000000-0009-0000-0100-000003000000}"/>
  <tableColumns count="8">
    <tableColumn id="1" xr3:uid="{00000000-0010-0000-0300-000001000000}" name="② Review Articles_x000a_ ③ Case Reports_x000a_ ④ Other Academic Papers" dataDxfId="15" totalsRowDxfId="14"/>
    <tableColumn id="2" xr3:uid="{00000000-0010-0000-0300-000002000000}" name="No._x000a_(Enter the corresponding No. from Form 3)" dataDxfId="13" totalsRowDxfId="12"/>
    <tableColumn id="3" xr3:uid="{00000000-0010-0000-0300-000003000000}" name="(1)筆頭著者_x000a_（First Author）" dataDxfId="11" totalsRowDxfId="10"/>
    <tableColumn id="4" xr3:uid="{00000000-0010-0000-0300-000004000000}" name="(2)第２著者_x000a_（Second Author）" dataDxfId="9" totalsRowDxfId="8"/>
    <tableColumn id="5" xr3:uid="{00000000-0010-0000-0300-000005000000}" name="(3)最終著者_x000a_（Last Author）" dataDxfId="7" totalsRowDxfId="6"/>
    <tableColumn id="6" xr3:uid="{00000000-0010-0000-0300-000006000000}" name="(4)その他_x000a_Other [(1)–(3) above]" dataDxfId="5" totalsRowDxfId="4"/>
    <tableColumn id="7" xr3:uid="{00000000-0010-0000-0300-000007000000}" name="(5)責任著者_x000a_（Corresponding Author）" dataDxfId="3" totalsRowDxfId="2"/>
    <tableColumn id="8" xr3:uid="{00000000-0010-0000-0300-000008000000}" name="インパクト_x000a_ファクター_x000a_（IF）※" dataDxfId="1" totalsRow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
  <sheetViews>
    <sheetView tabSelected="1" zoomScale="87" zoomScaleNormal="87" workbookViewId="0">
      <selection activeCell="E11" sqref="E11"/>
    </sheetView>
  </sheetViews>
  <sheetFormatPr defaultRowHeight="18.75"/>
  <cols>
    <col min="1" max="1" width="14.875" customWidth="1"/>
    <col min="2" max="2" width="26" customWidth="1"/>
    <col min="3" max="8" width="13.75" customWidth="1"/>
    <col min="9" max="9" width="15.375" bestFit="1" customWidth="1"/>
    <col min="10" max="10" width="8.75" customWidth="1"/>
  </cols>
  <sheetData>
    <row r="1" spans="1:9" ht="27" customHeight="1">
      <c r="A1" s="14" t="s">
        <v>16</v>
      </c>
      <c r="H1" s="15"/>
      <c r="I1" s="5"/>
    </row>
    <row r="2" spans="1:9" ht="27" customHeight="1">
      <c r="H2" s="106" t="s">
        <v>4</v>
      </c>
      <c r="I2" s="106"/>
    </row>
    <row r="3" spans="1:9" ht="22.5" customHeight="1"/>
    <row r="4" spans="1:9" ht="76.5" customHeight="1">
      <c r="A4" s="9" t="s">
        <v>0</v>
      </c>
      <c r="B4" s="10" t="s">
        <v>1</v>
      </c>
      <c r="C4" s="103" t="s">
        <v>2</v>
      </c>
      <c r="D4" s="104"/>
      <c r="E4" s="104"/>
      <c r="F4" s="104"/>
      <c r="G4" s="105"/>
      <c r="H4" s="1"/>
      <c r="I4" s="4"/>
    </row>
    <row r="5" spans="1:9" ht="107.25" customHeight="1" thickBot="1">
      <c r="A5" s="11" t="s">
        <v>20</v>
      </c>
      <c r="B5" s="12" t="s">
        <v>21</v>
      </c>
      <c r="C5" s="94" t="s">
        <v>17</v>
      </c>
      <c r="D5" s="94" t="s">
        <v>18</v>
      </c>
      <c r="E5" s="94" t="s">
        <v>19</v>
      </c>
      <c r="F5" s="12" t="s">
        <v>22</v>
      </c>
      <c r="G5" s="12" t="s">
        <v>23</v>
      </c>
      <c r="H5" s="13" t="s">
        <v>12</v>
      </c>
      <c r="I5" s="91" t="s">
        <v>15</v>
      </c>
    </row>
    <row r="6" spans="1:9" ht="22.5" customHeight="1" thickBot="1">
      <c r="A6" s="95" t="s">
        <v>13</v>
      </c>
      <c r="B6" s="96"/>
      <c r="C6" s="96">
        <f t="shared" ref="C6:H6" si="0">SUBTOTAL(9,C7:C1000)</f>
        <v>0</v>
      </c>
      <c r="D6" s="96">
        <f t="shared" si="0"/>
        <v>0</v>
      </c>
      <c r="E6" s="96">
        <f t="shared" si="0"/>
        <v>0</v>
      </c>
      <c r="F6" s="96">
        <f t="shared" si="0"/>
        <v>0</v>
      </c>
      <c r="G6" s="96">
        <f t="shared" si="0"/>
        <v>0</v>
      </c>
      <c r="H6" s="96">
        <f t="shared" si="0"/>
        <v>0</v>
      </c>
    </row>
    <row r="7" spans="1:9" ht="22.5" customHeight="1" thickTop="1">
      <c r="A7" s="59"/>
      <c r="B7" s="57">
        <v>1</v>
      </c>
      <c r="C7" s="57"/>
      <c r="D7" s="57"/>
      <c r="E7" s="57"/>
      <c r="F7" s="57"/>
      <c r="G7" s="57"/>
      <c r="H7" s="92"/>
    </row>
    <row r="8" spans="1:9" ht="22.5" customHeight="1">
      <c r="A8" s="59"/>
      <c r="B8" s="57">
        <v>2</v>
      </c>
      <c r="C8" s="32"/>
      <c r="D8" s="32"/>
      <c r="E8" s="32"/>
      <c r="F8" s="32"/>
      <c r="G8" s="32"/>
      <c r="H8" s="60"/>
    </row>
    <row r="9" spans="1:9" ht="22.5" customHeight="1">
      <c r="A9" s="59"/>
      <c r="B9" s="57">
        <v>3</v>
      </c>
      <c r="C9" s="32"/>
      <c r="D9" s="32"/>
      <c r="E9" s="32"/>
      <c r="F9" s="32"/>
      <c r="G9" s="32"/>
      <c r="H9" s="60"/>
    </row>
    <row r="10" spans="1:9" ht="22.5" customHeight="1">
      <c r="A10" s="59"/>
      <c r="B10" s="57">
        <v>4</v>
      </c>
      <c r="C10" s="32"/>
      <c r="D10" s="32"/>
      <c r="E10" s="32"/>
      <c r="F10" s="32"/>
      <c r="G10" s="32"/>
      <c r="H10" s="60"/>
    </row>
    <row r="11" spans="1:9" ht="22.5" customHeight="1">
      <c r="A11" s="59"/>
      <c r="B11" s="57">
        <v>5</v>
      </c>
      <c r="C11" s="32"/>
      <c r="D11" s="32"/>
      <c r="E11" s="32"/>
      <c r="F11" s="32"/>
      <c r="G11" s="32"/>
      <c r="H11" s="60"/>
    </row>
    <row r="12" spans="1:9" ht="22.5" customHeight="1">
      <c r="A12" s="59"/>
      <c r="B12" s="57">
        <v>6</v>
      </c>
      <c r="C12" s="32"/>
      <c r="D12" s="32"/>
      <c r="E12" s="32"/>
      <c r="F12" s="32"/>
      <c r="G12" s="32"/>
      <c r="H12" s="60"/>
    </row>
    <row r="13" spans="1:9" ht="22.5" customHeight="1">
      <c r="A13" s="59"/>
      <c r="B13" s="57">
        <v>7</v>
      </c>
      <c r="C13" s="32"/>
      <c r="D13" s="32"/>
      <c r="E13" s="32"/>
      <c r="F13" s="32"/>
      <c r="G13" s="32"/>
      <c r="H13" s="60"/>
    </row>
    <row r="14" spans="1:9" ht="22.5" customHeight="1">
      <c r="A14" s="59"/>
      <c r="B14" s="57">
        <v>8</v>
      </c>
      <c r="C14" s="32"/>
      <c r="D14" s="32"/>
      <c r="E14" s="32"/>
      <c r="F14" s="32"/>
      <c r="G14" s="32"/>
      <c r="H14" s="60"/>
    </row>
    <row r="15" spans="1:9" ht="22.5" customHeight="1">
      <c r="A15" s="59"/>
      <c r="B15" s="57">
        <v>9</v>
      </c>
      <c r="C15" s="32"/>
      <c r="D15" s="32"/>
      <c r="E15" s="32"/>
      <c r="F15" s="32"/>
      <c r="G15" s="32"/>
      <c r="H15" s="60"/>
    </row>
    <row r="16" spans="1:9" ht="22.5" customHeight="1">
      <c r="A16" s="59"/>
      <c r="B16" s="57">
        <v>10</v>
      </c>
      <c r="C16" s="32"/>
      <c r="D16" s="32"/>
      <c r="E16" s="32"/>
      <c r="F16" s="32"/>
      <c r="G16" s="32"/>
      <c r="H16" s="60"/>
    </row>
    <row r="17" spans="1:8" ht="22.5" customHeight="1">
      <c r="A17" s="59"/>
      <c r="B17" s="57">
        <v>11</v>
      </c>
      <c r="C17" s="35"/>
      <c r="D17" s="35"/>
      <c r="E17" s="35"/>
      <c r="F17" s="35"/>
      <c r="G17" s="35"/>
      <c r="H17" s="61"/>
    </row>
    <row r="18" spans="1:8" ht="22.5" customHeight="1">
      <c r="A18" s="59"/>
      <c r="B18" s="57">
        <v>12</v>
      </c>
      <c r="C18" s="32"/>
      <c r="D18" s="32"/>
      <c r="E18" s="32"/>
      <c r="F18" s="32"/>
      <c r="G18" s="32"/>
      <c r="H18" s="60"/>
    </row>
  </sheetData>
  <mergeCells count="2">
    <mergeCell ref="C4:G4"/>
    <mergeCell ref="H2:I2"/>
  </mergeCells>
  <phoneticPr fontId="1"/>
  <dataValidations count="1">
    <dataValidation type="list" allowBlank="1" showInputMessage="1" showErrorMessage="1" sqref="A7:A18" xr:uid="{00000000-0002-0000-0000-000000000000}">
      <formula1>$A$5</formula1>
    </dataValidation>
  </dataValidations>
  <pageMargins left="0.70866141732283472" right="0.70866141732283472" top="0.74803149606299213" bottom="0.74803149606299213" header="0.31496062992125984" footer="0.31496062992125984"/>
  <pageSetup paperSize="9" scale="51"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3"/>
  <sheetViews>
    <sheetView zoomScale="87" zoomScaleNormal="87" workbookViewId="0">
      <selection activeCell="C4" sqref="C4:G4"/>
    </sheetView>
  </sheetViews>
  <sheetFormatPr defaultRowHeight="18.75"/>
  <cols>
    <col min="1" max="1" width="24.25" customWidth="1"/>
    <col min="2" max="2" width="20.5" customWidth="1"/>
    <col min="3" max="8" width="13.75" customWidth="1"/>
    <col min="9" max="9" width="15.375" bestFit="1" customWidth="1"/>
  </cols>
  <sheetData>
    <row r="1" spans="1:9" ht="27" customHeight="1">
      <c r="A1" s="14" t="s">
        <v>14</v>
      </c>
      <c r="H1" s="15"/>
      <c r="I1" s="5"/>
    </row>
    <row r="2" spans="1:9" ht="27" customHeight="1">
      <c r="A2" s="101" t="s">
        <v>24</v>
      </c>
      <c r="H2" s="106" t="s">
        <v>4</v>
      </c>
      <c r="I2" s="106"/>
    </row>
    <row r="3" spans="1:9" ht="22.5" customHeight="1">
      <c r="B3" s="2"/>
      <c r="C3" s="3"/>
      <c r="D3" s="3"/>
      <c r="E3" s="3"/>
      <c r="F3" s="3"/>
      <c r="G3" s="3"/>
      <c r="H3" s="3"/>
    </row>
    <row r="4" spans="1:9" ht="76.5" customHeight="1">
      <c r="A4" s="9" t="s">
        <v>0</v>
      </c>
      <c r="B4" s="10" t="s">
        <v>1</v>
      </c>
      <c r="C4" s="103" t="s">
        <v>2</v>
      </c>
      <c r="D4" s="104"/>
      <c r="E4" s="104"/>
      <c r="F4" s="104"/>
      <c r="G4" s="105"/>
      <c r="H4" s="1"/>
      <c r="I4" s="4"/>
    </row>
    <row r="5" spans="1:9" ht="107.25" customHeight="1" thickBot="1">
      <c r="A5" s="11" t="s">
        <v>60</v>
      </c>
      <c r="B5" s="12" t="s">
        <v>21</v>
      </c>
      <c r="C5" s="94" t="s">
        <v>17</v>
      </c>
      <c r="D5" s="94" t="s">
        <v>18</v>
      </c>
      <c r="E5" s="94" t="s">
        <v>19</v>
      </c>
      <c r="F5" s="12" t="s">
        <v>22</v>
      </c>
      <c r="G5" s="12" t="s">
        <v>23</v>
      </c>
      <c r="H5" s="13" t="s">
        <v>12</v>
      </c>
      <c r="I5" s="91" t="s">
        <v>15</v>
      </c>
    </row>
    <row r="6" spans="1:9" ht="22.5" customHeight="1" thickBot="1">
      <c r="A6" s="97" t="s">
        <v>13</v>
      </c>
      <c r="B6" s="98"/>
      <c r="C6" s="96">
        <f t="shared" ref="C6:H6" si="0">SUBTOTAL(9,C7:C1000)</f>
        <v>0</v>
      </c>
      <c r="D6" s="96">
        <f t="shared" si="0"/>
        <v>0</v>
      </c>
      <c r="E6" s="96">
        <f t="shared" si="0"/>
        <v>0</v>
      </c>
      <c r="F6" s="96">
        <f t="shared" si="0"/>
        <v>0</v>
      </c>
      <c r="G6" s="96">
        <f t="shared" si="0"/>
        <v>0</v>
      </c>
      <c r="H6" s="96">
        <f t="shared" si="0"/>
        <v>0</v>
      </c>
    </row>
    <row r="7" spans="1:9" ht="22.5" customHeight="1" thickTop="1">
      <c r="A7" s="54"/>
      <c r="B7" s="55"/>
      <c r="C7" s="55"/>
      <c r="D7" s="55"/>
      <c r="E7" s="55"/>
      <c r="F7" s="55"/>
      <c r="G7" s="55"/>
      <c r="H7" s="93"/>
    </row>
    <row r="8" spans="1:9" ht="22.5" customHeight="1">
      <c r="A8" s="51"/>
      <c r="B8" s="52"/>
      <c r="C8" s="52"/>
      <c r="D8" s="52"/>
      <c r="E8" s="52"/>
      <c r="F8" s="52"/>
      <c r="G8" s="52"/>
      <c r="H8" s="53"/>
    </row>
    <row r="9" spans="1:9" ht="22.5" customHeight="1">
      <c r="A9" s="51"/>
      <c r="B9" s="52"/>
      <c r="C9" s="52"/>
      <c r="D9" s="52"/>
      <c r="E9" s="52"/>
      <c r="F9" s="52"/>
      <c r="G9" s="52"/>
      <c r="H9" s="53"/>
    </row>
    <row r="10" spans="1:9" ht="22.5" customHeight="1">
      <c r="A10" s="51"/>
      <c r="B10" s="52"/>
      <c r="C10" s="52"/>
      <c r="D10" s="52"/>
      <c r="E10" s="52"/>
      <c r="F10" s="52"/>
      <c r="G10" s="52"/>
      <c r="H10" s="53"/>
    </row>
    <row r="11" spans="1:9" ht="22.5" customHeight="1">
      <c r="A11" s="51"/>
      <c r="B11" s="52"/>
      <c r="C11" s="52"/>
      <c r="D11" s="52"/>
      <c r="E11" s="52"/>
      <c r="F11" s="52"/>
      <c r="G11" s="52"/>
      <c r="H11" s="53"/>
    </row>
    <row r="12" spans="1:9" ht="22.5" customHeight="1">
      <c r="A12" s="51"/>
      <c r="B12" s="52"/>
      <c r="C12" s="52"/>
      <c r="D12" s="52"/>
      <c r="E12" s="52"/>
      <c r="F12" s="52"/>
      <c r="G12" s="52"/>
      <c r="H12" s="53"/>
    </row>
    <row r="13" spans="1:9" ht="22.5" customHeight="1">
      <c r="A13" s="51"/>
      <c r="B13" s="52"/>
      <c r="C13" s="52"/>
      <c r="D13" s="52"/>
      <c r="E13" s="52"/>
      <c r="F13" s="52"/>
      <c r="G13" s="52"/>
      <c r="H13" s="53"/>
    </row>
    <row r="14" spans="1:9" ht="22.5" customHeight="1">
      <c r="A14" s="51"/>
      <c r="B14" s="52"/>
      <c r="C14" s="52"/>
      <c r="D14" s="52"/>
      <c r="E14" s="52"/>
      <c r="F14" s="52"/>
      <c r="G14" s="52"/>
      <c r="H14" s="53"/>
    </row>
    <row r="15" spans="1:9" ht="22.5" customHeight="1">
      <c r="A15" s="51"/>
      <c r="B15" s="52"/>
      <c r="C15" s="52"/>
      <c r="D15" s="52"/>
      <c r="E15" s="52"/>
      <c r="F15" s="52"/>
      <c r="G15" s="52"/>
      <c r="H15" s="53"/>
    </row>
    <row r="16" spans="1:9" ht="22.5" customHeight="1">
      <c r="A16" s="51"/>
      <c r="B16" s="52"/>
      <c r="C16" s="52"/>
      <c r="D16" s="52"/>
      <c r="E16" s="52"/>
      <c r="F16" s="52"/>
      <c r="G16" s="52"/>
      <c r="H16" s="53"/>
    </row>
    <row r="17" spans="1:8" ht="22.5" customHeight="1">
      <c r="A17" s="51"/>
      <c r="B17" s="52"/>
      <c r="C17" s="52"/>
      <c r="D17" s="52"/>
      <c r="E17" s="52"/>
      <c r="F17" s="52"/>
      <c r="G17" s="52"/>
      <c r="H17" s="53"/>
    </row>
    <row r="18" spans="1:8" ht="22.5" customHeight="1">
      <c r="A18" s="51"/>
      <c r="B18" s="52"/>
      <c r="C18" s="52"/>
      <c r="D18" s="52"/>
      <c r="E18" s="52"/>
      <c r="F18" s="52"/>
      <c r="G18" s="52"/>
      <c r="H18" s="53"/>
    </row>
    <row r="19" spans="1:8" ht="22.5" customHeight="1">
      <c r="A19" s="51"/>
      <c r="B19" s="52"/>
      <c r="C19" s="52"/>
      <c r="D19" s="52"/>
      <c r="E19" s="52"/>
      <c r="F19" s="52"/>
      <c r="G19" s="52"/>
      <c r="H19" s="53"/>
    </row>
    <row r="20" spans="1:8" ht="22.5" customHeight="1">
      <c r="A20" s="51"/>
      <c r="B20" s="52"/>
      <c r="C20" s="52"/>
      <c r="D20" s="52"/>
      <c r="E20" s="52"/>
      <c r="F20" s="52"/>
      <c r="G20" s="52"/>
      <c r="H20" s="53"/>
    </row>
    <row r="21" spans="1:8" ht="22.5" customHeight="1">
      <c r="A21" s="51"/>
      <c r="B21" s="52"/>
      <c r="C21" s="52"/>
      <c r="D21" s="52"/>
      <c r="E21" s="52"/>
      <c r="F21" s="52"/>
      <c r="G21" s="52"/>
      <c r="H21" s="53"/>
    </row>
    <row r="22" spans="1:8" ht="22.5" customHeight="1">
      <c r="A22" s="51"/>
      <c r="B22" s="52"/>
      <c r="C22" s="52"/>
      <c r="D22" s="52"/>
      <c r="E22" s="52"/>
      <c r="F22" s="52"/>
      <c r="G22" s="52"/>
      <c r="H22" s="53"/>
    </row>
    <row r="23" spans="1:8" ht="22.5" customHeight="1">
      <c r="A23" s="51"/>
      <c r="B23" s="52"/>
      <c r="C23" s="52"/>
      <c r="D23" s="52"/>
      <c r="E23" s="52"/>
      <c r="F23" s="52"/>
      <c r="G23" s="52"/>
      <c r="H23" s="53"/>
    </row>
  </sheetData>
  <mergeCells count="2">
    <mergeCell ref="C4:G4"/>
    <mergeCell ref="H2:I2"/>
  </mergeCells>
  <phoneticPr fontId="1"/>
  <pageMargins left="0.70866141732283472" right="0.70866141732283472" top="0.74803149606299213" bottom="0.74803149606299213" header="0.31496062992125984" footer="0.31496062992125984"/>
  <pageSetup paperSize="9" scale="53"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原著以外種別!$A$3:$A$5</xm:f>
          </x14:formula1>
          <xm:sqref>A7:A23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
  <sheetViews>
    <sheetView view="pageBreakPreview" zoomScale="80" zoomScaleNormal="80" zoomScaleSheetLayoutView="80" workbookViewId="0">
      <selection activeCell="A3" sqref="A3:B4"/>
    </sheetView>
  </sheetViews>
  <sheetFormatPr defaultRowHeight="18.75"/>
  <cols>
    <col min="1" max="1" width="11.375" customWidth="1"/>
    <col min="2" max="2" width="41.375" customWidth="1"/>
    <col min="3" max="5" width="20.125" customWidth="1"/>
    <col min="6" max="6" width="20.25" customWidth="1"/>
    <col min="7" max="12" width="13.75" customWidth="1"/>
  </cols>
  <sheetData>
    <row r="1" spans="1:12" ht="30" customHeight="1">
      <c r="A1" s="99" t="s">
        <v>25</v>
      </c>
      <c r="B1" s="100"/>
      <c r="C1" s="100"/>
      <c r="L1" s="5"/>
    </row>
    <row r="2" spans="1:12" ht="14.25" customHeight="1" thickBot="1"/>
    <row r="3" spans="1:12" ht="49.5" customHeight="1">
      <c r="A3" s="115" t="s">
        <v>26</v>
      </c>
      <c r="B3" s="110"/>
      <c r="C3" s="24" t="s">
        <v>33</v>
      </c>
      <c r="D3" s="20" t="s">
        <v>34</v>
      </c>
      <c r="E3" s="25" t="s">
        <v>35</v>
      </c>
    </row>
    <row r="4" spans="1:12" ht="41.25" customHeight="1" thickBot="1">
      <c r="A4" s="111"/>
      <c r="B4" s="112"/>
      <c r="C4" s="45"/>
      <c r="D4" s="47"/>
      <c r="E4" s="88">
        <f>C4+D4</f>
        <v>0</v>
      </c>
    </row>
    <row r="5" spans="1:12" ht="15" customHeight="1" thickBot="1">
      <c r="B5" s="16"/>
      <c r="C5" s="15"/>
      <c r="D5" s="15"/>
      <c r="E5" s="15"/>
      <c r="F5" s="15"/>
      <c r="G5" s="15"/>
      <c r="H5" s="15"/>
      <c r="I5" s="15"/>
      <c r="J5" s="15"/>
      <c r="K5" s="15"/>
      <c r="L5" s="15"/>
    </row>
    <row r="6" spans="1:12" ht="41.25" customHeight="1">
      <c r="A6" s="115" t="s">
        <v>36</v>
      </c>
      <c r="B6" s="116"/>
      <c r="C6" s="17" t="s">
        <v>41</v>
      </c>
      <c r="D6" s="18" t="s">
        <v>38</v>
      </c>
      <c r="E6" s="18" t="s">
        <v>39</v>
      </c>
      <c r="F6" s="19" t="s">
        <v>40</v>
      </c>
      <c r="G6" s="25" t="s">
        <v>37</v>
      </c>
    </row>
    <row r="7" spans="1:12" ht="41.25" customHeight="1" thickBot="1">
      <c r="A7" s="111"/>
      <c r="B7" s="117"/>
      <c r="C7" s="45"/>
      <c r="D7" s="46"/>
      <c r="E7" s="46"/>
      <c r="F7" s="47"/>
      <c r="G7" s="88">
        <f>C7+D7+E7+F7</f>
        <v>0</v>
      </c>
    </row>
    <row r="8" spans="1:12" ht="15" customHeight="1" thickBot="1">
      <c r="J8" s="6"/>
      <c r="K8" s="7"/>
      <c r="L8" s="7"/>
    </row>
    <row r="9" spans="1:12" ht="41.25" customHeight="1">
      <c r="A9" s="109" t="s">
        <v>43</v>
      </c>
      <c r="B9" s="110"/>
      <c r="C9" s="120" t="s">
        <v>42</v>
      </c>
      <c r="D9" s="123"/>
      <c r="E9" s="118" t="s">
        <v>44</v>
      </c>
      <c r="F9" s="123"/>
      <c r="G9" s="118" t="s">
        <v>45</v>
      </c>
      <c r="H9" s="123"/>
      <c r="I9" s="118" t="s">
        <v>46</v>
      </c>
      <c r="J9" s="119"/>
      <c r="K9" s="120" t="s">
        <v>47</v>
      </c>
      <c r="L9" s="121"/>
    </row>
    <row r="10" spans="1:12" ht="41.25" customHeight="1" thickBot="1">
      <c r="A10" s="111"/>
      <c r="B10" s="112"/>
      <c r="C10" s="23" t="s">
        <v>3</v>
      </c>
      <c r="D10" s="21" t="s">
        <v>8</v>
      </c>
      <c r="E10" s="21" t="s">
        <v>3</v>
      </c>
      <c r="F10" s="21" t="s">
        <v>8</v>
      </c>
      <c r="G10" s="21" t="s">
        <v>3</v>
      </c>
      <c r="H10" s="21" t="s">
        <v>8</v>
      </c>
      <c r="I10" s="21" t="s">
        <v>3</v>
      </c>
      <c r="J10" s="22" t="s">
        <v>8</v>
      </c>
      <c r="K10" s="83" t="s">
        <v>3</v>
      </c>
      <c r="L10" s="84" t="s">
        <v>8</v>
      </c>
    </row>
    <row r="11" spans="1:12" ht="41.25" customHeight="1">
      <c r="A11" s="107" t="s">
        <v>50</v>
      </c>
      <c r="B11" s="73" t="s">
        <v>11</v>
      </c>
      <c r="C11" s="62">
        <f>COUNTIFS(' Original Articles  (Form A)'!$H$7:$H$1000,"&gt;0",' Original Articles  (Form A)'!$C$7:$C$1000,"1")</f>
        <v>0</v>
      </c>
      <c r="D11" s="63">
        <f>SUMIFS(' Original Articles  (Form A)'!$H$7:$H$1000,' Original Articles  (Form A)'!$H$7:$H$1000,"&gt;0",' Original Articles  (Form A)'!$C$7:$C$1000,"1")</f>
        <v>0</v>
      </c>
      <c r="E11" s="63">
        <f>COUNTIFS('Review, Case Rep,Other(Form B)'!$A$7:$A$1000,"②総説",'Review, Case Rep,Other(Form B)'!$H$7:$H$1000,"&gt;0",'Review, Case Rep,Other(Form B)'!$C$7:$C$1000,"1")</f>
        <v>0</v>
      </c>
      <c r="F11" s="63">
        <f>SUMIFS('Review, Case Rep,Other(Form B)'!$H$7:$H$1000,'Review, Case Rep,Other(Form B)'!$A$7:$A$1000,"②総説",'Review, Case Rep,Other(Form B)'!$H$7:$H$1000,"&gt;0",'Review, Case Rep,Other(Form B)'!$C$7:$C$1000,"1")</f>
        <v>0</v>
      </c>
      <c r="G11" s="63">
        <f>COUNTIFS('Review, Case Rep,Other(Form B)'!$A$7:$A$1000,"③症例報告",'Review, Case Rep,Other(Form B)'!$H$7:$H$1000,"&gt;0",'Review, Case Rep,Other(Form B)'!$C$7:$C$1000,"1")</f>
        <v>0</v>
      </c>
      <c r="H11" s="63">
        <f>SUMIFS('Review, Case Rep,Other(Form B)'!$H$7:$H$1000,'Review, Case Rep,Other(Form B)'!$A$7:$A$1000,"③症例報告",'Review, Case Rep,Other(Form B)'!$H$7:$H$1000,"&gt;0",'Review, Case Rep,Other(Form B)'!$C$7:$C$1000,"1")</f>
        <v>0</v>
      </c>
      <c r="I11" s="63">
        <f>COUNTIFS('Review, Case Rep,Other(Form B)'!$A$7:$A$1000,"④その他",'Review, Case Rep,Other(Form B)'!$H$7:$H$1000,"&gt;0",'Review, Case Rep,Other(Form B)'!$C$7:$C$1000,"1")</f>
        <v>0</v>
      </c>
      <c r="J11" s="64">
        <f>SUMIFS('Review, Case Rep,Other(Form B)'!$H$7:$H$1000,'Review, Case Rep,Other(Form B)'!$A$7:$A$1000,"④その他",'Review, Case Rep,Other(Form B)'!$H$7:$H$1000,"&gt;0",'Review, Case Rep,Other(Form B)'!$C$7:$C$1000,"1")</f>
        <v>0</v>
      </c>
      <c r="K11" s="30">
        <f>C11+E11+G11+I11</f>
        <v>0</v>
      </c>
      <c r="L11" s="31">
        <f>D11+F11+H11+J11</f>
        <v>0</v>
      </c>
    </row>
    <row r="12" spans="1:12" ht="41.25" customHeight="1">
      <c r="A12" s="108"/>
      <c r="B12" s="74" t="s">
        <v>6</v>
      </c>
      <c r="C12" s="40">
        <f>COUNTIFS(' Original Articles  (Form A)'!$H$7:$H$1000,"&gt;0",' Original Articles  (Form A)'!$D$7:$D$1000,"1")</f>
        <v>0</v>
      </c>
      <c r="D12" s="41">
        <f>SUMIFS(' Original Articles  (Form A)'!$H$7:$H$1000,' Original Articles  (Form A)'!$H$7:$H$1000,"&gt;0",' Original Articles  (Form A)'!$D$7:$D$1000,"1")</f>
        <v>0</v>
      </c>
      <c r="E12" s="41">
        <f>COUNTIFS('Review, Case Rep,Other(Form B)'!$A$7:$A$1000,"②総説",'Review, Case Rep,Other(Form B)'!$H$7:$H$1000,"&gt;0",'Review, Case Rep,Other(Form B)'!$D$7:$D$1000,"1")</f>
        <v>0</v>
      </c>
      <c r="F12" s="41">
        <f>SUMIFS('Review, Case Rep,Other(Form B)'!$H$7:$H$1000,'Review, Case Rep,Other(Form B)'!$A$7:$A$1000,"②総説",'Review, Case Rep,Other(Form B)'!$H$7:$H$1000,"&gt;0",'Review, Case Rep,Other(Form B)'!$D$7:$D$1000,"1")</f>
        <v>0</v>
      </c>
      <c r="G12" s="41">
        <f>COUNTIFS('Review, Case Rep,Other(Form B)'!$A$7:$A$1000,"③症例報告",'Review, Case Rep,Other(Form B)'!$H$7:$H$1000,"&gt;0",'Review, Case Rep,Other(Form B)'!$D$7:$D$1000,"1")</f>
        <v>0</v>
      </c>
      <c r="H12" s="41">
        <f>SUMIFS('Review, Case Rep,Other(Form B)'!$H$7:$H$1000,'Review, Case Rep,Other(Form B)'!$A$7:$A$1000,"③症例報告",'Review, Case Rep,Other(Form B)'!$H$7:$H$1000,"&gt;0",'Review, Case Rep,Other(Form B)'!$D$7:$D$1000,"1")</f>
        <v>0</v>
      </c>
      <c r="I12" s="41">
        <f>COUNTIFS('Review, Case Rep,Other(Form B)'!$A$7:$A$1000,"④その他",'Review, Case Rep,Other(Form B)'!$H$7:$H$1000,"&gt;0",'Review, Case Rep,Other(Form B)'!$D$7:$D$1000,"1")</f>
        <v>0</v>
      </c>
      <c r="J12" s="42">
        <f>SUMIFS('Review, Case Rep,Other(Form B)'!$H$7:$H$1000,'Review, Case Rep,Other(Form B)'!$A$7:$A$1000,"④その他",'Review, Case Rep,Other(Form B)'!$H$7:$H$1000,"&gt;0",'Review, Case Rep,Other(Form B)'!$D$7:$D$1000,"1")</f>
        <v>0</v>
      </c>
      <c r="K12" s="33">
        <f t="shared" ref="K12:L14" si="0">C12+E12+G12+I12</f>
        <v>0</v>
      </c>
      <c r="L12" s="34">
        <f t="shared" si="0"/>
        <v>0</v>
      </c>
    </row>
    <row r="13" spans="1:12" ht="41.25" customHeight="1">
      <c r="A13" s="108"/>
      <c r="B13" s="74" t="s">
        <v>7</v>
      </c>
      <c r="C13" s="40">
        <f>COUNTIFS(' Original Articles  (Form A)'!$H$7:$H$1000,"&gt;0",' Original Articles  (Form A)'!$E$7:$E$1000,"1")</f>
        <v>0</v>
      </c>
      <c r="D13" s="41">
        <f>SUMIFS(' Original Articles  (Form A)'!$H$7:$H$1000,' Original Articles  (Form A)'!$H$7:$H$1000,"&gt;0",' Original Articles  (Form A)'!$E$7:$E$1000,"1")</f>
        <v>0</v>
      </c>
      <c r="E13" s="41">
        <f>COUNTIFS('Review, Case Rep,Other(Form B)'!$A$7:$A$1000,"②総説",'Review, Case Rep,Other(Form B)'!$H$7:$H$1000,"&gt;0",'Review, Case Rep,Other(Form B)'!$E$7:$E$1000,"1")</f>
        <v>0</v>
      </c>
      <c r="F13" s="41">
        <f>SUMIFS('Review, Case Rep,Other(Form B)'!$H$7:$H$1000,'Review, Case Rep,Other(Form B)'!$A$7:$A$1000,"②総説",'Review, Case Rep,Other(Form B)'!$H$7:$H$1000,"&gt;0",'Review, Case Rep,Other(Form B)'!$E$7:$E$1000,"1")</f>
        <v>0</v>
      </c>
      <c r="G13" s="41">
        <f>COUNTIFS('Review, Case Rep,Other(Form B)'!$A$7:$A$1000,"③症例報告",'Review, Case Rep,Other(Form B)'!$H$7:$H$1000,"&gt;0",'Review, Case Rep,Other(Form B)'!$E$7:$E$1000,"1")</f>
        <v>0</v>
      </c>
      <c r="H13" s="41">
        <f>SUMIFS('Review, Case Rep,Other(Form B)'!$H$7:$H$1000,'Review, Case Rep,Other(Form B)'!$A$7:$A$1000,"③症例報告",'Review, Case Rep,Other(Form B)'!$H$7:$H$1000,"&gt;0",'Review, Case Rep,Other(Form B)'!$E$7:$E$1000,"1")</f>
        <v>0</v>
      </c>
      <c r="I13" s="41">
        <f>COUNTIFS('Review, Case Rep,Other(Form B)'!$A$7:$A$1000,"④その他",'Review, Case Rep,Other(Form B)'!$H$7:$H$1000,"&gt;0",'Review, Case Rep,Other(Form B)'!$E$7:$E$1000,"1")</f>
        <v>0</v>
      </c>
      <c r="J13" s="42">
        <f>SUMIFS('Review, Case Rep,Other(Form B)'!$H$7:$H$1000,'Review, Case Rep,Other(Form B)'!$A$7:$A$1000,"④その他",'Review, Case Rep,Other(Form B)'!$H$7:$H$1000,"&gt;0",'Review, Case Rep,Other(Form B)'!$E$7:$E$1000,"1")</f>
        <v>0</v>
      </c>
      <c r="K13" s="33">
        <f t="shared" si="0"/>
        <v>0</v>
      </c>
      <c r="L13" s="34">
        <f t="shared" si="0"/>
        <v>0</v>
      </c>
    </row>
    <row r="14" spans="1:12" ht="41.25" customHeight="1">
      <c r="A14" s="108"/>
      <c r="B14" s="75" t="s">
        <v>48</v>
      </c>
      <c r="C14" s="65">
        <f>COUNTIFS(' Original Articles  (Form A)'!$H$7:$H$1000,"&gt;0",' Original Articles  (Form A)'!$F$7:$F$1000,"1")</f>
        <v>0</v>
      </c>
      <c r="D14" s="66">
        <f>SUMIFS(' Original Articles  (Form A)'!$H$7:$H$1000,' Original Articles  (Form A)'!$H$7:$H$1000,"&gt;0",' Original Articles  (Form A)'!$F$7:$F$1000,"1")</f>
        <v>0</v>
      </c>
      <c r="E14" s="66">
        <f>COUNTIFS('Review, Case Rep,Other(Form B)'!$A$7:$A$1000,"②総説",'Review, Case Rep,Other(Form B)'!$H$7:$H$1000,"&gt;0",'Review, Case Rep,Other(Form B)'!$F$7:$F$1000,"1")</f>
        <v>0</v>
      </c>
      <c r="F14" s="66">
        <f>SUMIFS('Review, Case Rep,Other(Form B)'!$H$7:$H$1000,'Review, Case Rep,Other(Form B)'!$A$7:$A$1000,"②総説",'Review, Case Rep,Other(Form B)'!$H$7:$H$1000,"&gt;0",'Review, Case Rep,Other(Form B)'!$F$7:$F$1000,"1")</f>
        <v>0</v>
      </c>
      <c r="G14" s="66">
        <f>COUNTIFS('Review, Case Rep,Other(Form B)'!$A$7:$A$1000,"③症例報告",'Review, Case Rep,Other(Form B)'!$H$7:$H$1000,"&gt;0",'Review, Case Rep,Other(Form B)'!$F$7:$F$1000,"1")</f>
        <v>0</v>
      </c>
      <c r="H14" s="66">
        <f>SUMIFS('Review, Case Rep,Other(Form B)'!$H$7:$H$1000,'Review, Case Rep,Other(Form B)'!$A$7:$A$1000,"③症例報告",'Review, Case Rep,Other(Form B)'!$H$7:$H$1000,"&gt;0",'Review, Case Rep,Other(Form B)'!$F$7:$F$1000,"1")</f>
        <v>0</v>
      </c>
      <c r="I14" s="66">
        <f>COUNTIFS('Review, Case Rep,Other(Form B)'!$A$7:$A$1000,"④その他",'Review, Case Rep,Other(Form B)'!$H$7:$H$1000,"&gt;0",'Review, Case Rep,Other(Form B)'!$F$7:$F$1000,"1")</f>
        <v>0</v>
      </c>
      <c r="J14" s="67">
        <f>SUMIFS('Review, Case Rep,Other(Form B)'!$H$7:$H$1000,'Review, Case Rep,Other(Form B)'!$A$7:$A$1000,"④その他",'Review, Case Rep,Other(Form B)'!$H$7:$H$1000,"&gt;0",'Review, Case Rep,Other(Form B)'!$F$7:$F$1000,"1")</f>
        <v>0</v>
      </c>
      <c r="K14" s="85">
        <f t="shared" si="0"/>
        <v>0</v>
      </c>
      <c r="L14" s="86">
        <f t="shared" si="0"/>
        <v>0</v>
      </c>
    </row>
    <row r="15" spans="1:12" ht="41.25" customHeight="1">
      <c r="A15" s="102" t="s">
        <v>51</v>
      </c>
      <c r="B15" s="75" t="s">
        <v>52</v>
      </c>
      <c r="C15" s="65">
        <f>COUNTIF(' Original Articles  (Form A)'!$H$7:$H$1000,"0")</f>
        <v>0</v>
      </c>
      <c r="D15" s="77"/>
      <c r="E15" s="66">
        <f>COUNTIFS('Review, Case Rep,Other(Form B)'!$A$7:$A$1000,"②総説",'Review, Case Rep,Other(Form B)'!$H$7:$H$1000,"0")</f>
        <v>0</v>
      </c>
      <c r="F15" s="77"/>
      <c r="G15" s="66">
        <f>COUNTIFS('Review, Case Rep,Other(Form B)'!$A$7:$A$1000,"③症例報告",'Review, Case Rep,Other(Form B)'!$H$7:$H$1000,"0")</f>
        <v>0</v>
      </c>
      <c r="H15" s="77"/>
      <c r="I15" s="66">
        <f>COUNTIFS('Review, Case Rep,Other(Form B)'!$A$7:$A$1000,"④その他",'Review, Case Rep,Other(Form B)'!$H$7:$H$1000,"0")</f>
        <v>0</v>
      </c>
      <c r="J15" s="78"/>
      <c r="K15" s="85">
        <f>C15+E15+G15+I15</f>
        <v>0</v>
      </c>
      <c r="L15" s="87"/>
    </row>
    <row r="16" spans="1:12" ht="41.25" customHeight="1" thickBot="1">
      <c r="A16" s="79"/>
      <c r="B16" s="82" t="s">
        <v>53</v>
      </c>
      <c r="C16" s="36">
        <f>C11+C12+C13+C14+C15</f>
        <v>0</v>
      </c>
      <c r="D16" s="37">
        <f>D11+D12+D13+D14</f>
        <v>0</v>
      </c>
      <c r="E16" s="37">
        <f>E11+E12+E13+E14+E15</f>
        <v>0</v>
      </c>
      <c r="F16" s="37">
        <f>F11+F12+F13+F14</f>
        <v>0</v>
      </c>
      <c r="G16" s="37">
        <f>G11+G12+G13+G14+G15</f>
        <v>0</v>
      </c>
      <c r="H16" s="37">
        <f>H11+H12+H13+H14</f>
        <v>0</v>
      </c>
      <c r="I16" s="37">
        <f>I11+I12+I13+I14+I15</f>
        <v>0</v>
      </c>
      <c r="J16" s="38">
        <f>J11+J12+J13+J14</f>
        <v>0</v>
      </c>
      <c r="K16" s="36">
        <f>K11+K12+K13+K14+K15</f>
        <v>0</v>
      </c>
      <c r="L16" s="39">
        <f>L11+L12+L13+L14</f>
        <v>0</v>
      </c>
    </row>
    <row r="17" spans="1:12" ht="41.25" customHeight="1" thickTop="1">
      <c r="A17" s="69"/>
      <c r="B17" s="68" t="s">
        <v>9</v>
      </c>
      <c r="C17" s="26"/>
      <c r="D17" s="26"/>
      <c r="E17" s="26"/>
      <c r="F17" s="26"/>
      <c r="G17" s="26"/>
      <c r="H17" s="26"/>
      <c r="I17" s="26"/>
      <c r="J17" s="26"/>
      <c r="K17" s="26"/>
      <c r="L17" s="27"/>
    </row>
    <row r="18" spans="1:12" ht="41.25" customHeight="1">
      <c r="A18" s="113" t="s">
        <v>49</v>
      </c>
      <c r="B18" s="76" t="s">
        <v>54</v>
      </c>
      <c r="C18" s="40">
        <f>COUNTIFS(' Original Articles  (Form A)'!$H$7:$H$1000,"&gt;0",' Original Articles  (Form A)'!$D$7:$D$1000,"1",' Original Articles  (Form A)'!$G$7:$G$1000,"1")</f>
        <v>0</v>
      </c>
      <c r="D18" s="41">
        <f>SUMIFS(' Original Articles  (Form A)'!$H$7:$H$1000,' Original Articles  (Form A)'!$H$7:$H$1000,"&gt;0",' Original Articles  (Form A)'!$D$7:$D$1000,"1",' Original Articles  (Form A)'!$G$7:$G$1000,"1")</f>
        <v>0</v>
      </c>
      <c r="E18" s="41">
        <f>COUNTIFS('Review, Case Rep,Other(Form B)'!$A$7:$A$1000,"②総説",'Review, Case Rep,Other(Form B)'!$H$7:$H$1000,"&gt;0",'Review, Case Rep,Other(Form B)'!$D$7:$D$1000,"1",'Review, Case Rep,Other(Form B)'!$G$7:$G$1000,"1")</f>
        <v>0</v>
      </c>
      <c r="F18" s="41">
        <f>SUMIFS('Review, Case Rep,Other(Form B)'!$H$7:$H$1000,'Review, Case Rep,Other(Form B)'!$A$7:$A$1000,"②総説",'Review, Case Rep,Other(Form B)'!$H$7:$H$1000,"&gt;0",'Review, Case Rep,Other(Form B)'!$D$7:$D$1000,"1",'Review, Case Rep,Other(Form B)'!$G$7:$G$1000,"1")</f>
        <v>0</v>
      </c>
      <c r="G18" s="41">
        <f>COUNTIFS('Review, Case Rep,Other(Form B)'!$A$7:$A$1000,"③症例報告",'Review, Case Rep,Other(Form B)'!$H$7:$H$1000,"&gt;0",'Review, Case Rep,Other(Form B)'!$D$7:$D$1000,"1",'Review, Case Rep,Other(Form B)'!$G$7:$G$1000,"1")</f>
        <v>0</v>
      </c>
      <c r="H18" s="41">
        <f>SUMIFS('Review, Case Rep,Other(Form B)'!$H$7:$H$1000,'Review, Case Rep,Other(Form B)'!$A$7:$A$1000,"③症例報告",'Review, Case Rep,Other(Form B)'!$H$7:$H$1000,"&gt;0",'Review, Case Rep,Other(Form B)'!$D$7:$D$1000,"1",'Review, Case Rep,Other(Form B)'!$G$7:$G$1000,"1")</f>
        <v>0</v>
      </c>
      <c r="I18" s="41">
        <f>COUNTIFS('Review, Case Rep,Other(Form B)'!$A$7:$A$1000,"④その他",'Review, Case Rep,Other(Form B)'!$H$7:$H$1000,"&gt;0",'Review, Case Rep,Other(Form B)'!$D$7:$D$1000,"1",'Review, Case Rep,Other(Form B)'!$G$7:$G$1000,"1")</f>
        <v>0</v>
      </c>
      <c r="J18" s="42">
        <f>SUMIFS('Review, Case Rep,Other(Form B)'!$H$7:$H$1000,'Review, Case Rep,Other(Form B)'!$A$7:$A$1000,"④その他",'Review, Case Rep,Other(Form B)'!$H$7:$H$1000,"&gt;0",'Review, Case Rep,Other(Form B)'!$D$7:$D$1000,"1",'Review, Case Rep,Other(Form B)'!$G$7:$G$1000,"1")</f>
        <v>0</v>
      </c>
      <c r="K18" s="33">
        <f t="shared" ref="K18:L20" si="1">C18+E18+G18+I18</f>
        <v>0</v>
      </c>
      <c r="L18" s="34">
        <f t="shared" si="1"/>
        <v>0</v>
      </c>
    </row>
    <row r="19" spans="1:12" ht="41.25" customHeight="1">
      <c r="A19" s="108"/>
      <c r="B19" s="76" t="s">
        <v>55</v>
      </c>
      <c r="C19" s="40">
        <f>COUNTIFS(' Original Articles  (Form A)'!$H$7:$H$1000,"&gt;0",' Original Articles  (Form A)'!$E$7:$E$1000,"1",' Original Articles  (Form A)'!$G$7:$G$1000,"1")</f>
        <v>0</v>
      </c>
      <c r="D19" s="41">
        <f>SUMIFS(' Original Articles  (Form A)'!$H$7:$H$1000,' Original Articles  (Form A)'!$H$7:$H$1000,"&gt;0",' Original Articles  (Form A)'!$E$7:$E$1000,"1",' Original Articles  (Form A)'!$G$7:$G$1000,"1")</f>
        <v>0</v>
      </c>
      <c r="E19" s="41">
        <f>COUNTIFS('Review, Case Rep,Other(Form B)'!$A$7:$A$1000,"②総説",'Review, Case Rep,Other(Form B)'!$H$7:$H$1000,"&gt;0",'Review, Case Rep,Other(Form B)'!$E$7:$E$1000,"1",'Review, Case Rep,Other(Form B)'!$G$7:$G$1000,"1")</f>
        <v>0</v>
      </c>
      <c r="F19" s="41">
        <f>SUMIFS('Review, Case Rep,Other(Form B)'!$H$7:$H$1000,'Review, Case Rep,Other(Form B)'!$A$7:$A$1000,"②総説",'Review, Case Rep,Other(Form B)'!$H$7:$H$1000,"&gt;0",'Review, Case Rep,Other(Form B)'!$E$7:$E$1000,"1",'Review, Case Rep,Other(Form B)'!$G$7:$G$1000,"1")</f>
        <v>0</v>
      </c>
      <c r="G19" s="41">
        <f>COUNTIFS('Review, Case Rep,Other(Form B)'!$A$7:$A$1000,"③症例報告",'Review, Case Rep,Other(Form B)'!$H$7:$H$1000,"&gt;0",'Review, Case Rep,Other(Form B)'!$E$7:$E$1000,"1",'Review, Case Rep,Other(Form B)'!$G$7:$G$1000,"1")</f>
        <v>0</v>
      </c>
      <c r="H19" s="41">
        <f>SUMIFS('Review, Case Rep,Other(Form B)'!$H$7:$H$1000,'Review, Case Rep,Other(Form B)'!$A$7:$A$1000,"③症例報告",'Review, Case Rep,Other(Form B)'!$H$7:$H$1000,"&gt;0",'Review, Case Rep,Other(Form B)'!$E$7:$E$1000,"1",'Review, Case Rep,Other(Form B)'!$G$7:$G$1000,"1")</f>
        <v>0</v>
      </c>
      <c r="I19" s="41">
        <f>COUNTIFS('Review, Case Rep,Other(Form B)'!$A$7:$A$1000,"④その他",'Review, Case Rep,Other(Form B)'!$H$7:$H$1000,"&gt;0",'Review, Case Rep,Other(Form B)'!$E$7:$E$1000,"1",'Review, Case Rep,Other(Form B)'!$G$7:$G$1000,"1")</f>
        <v>0</v>
      </c>
      <c r="J19" s="42">
        <f>SUMIFS('Review, Case Rep,Other(Form B)'!$H$7:$H$1000,'Review, Case Rep,Other(Form B)'!$A$7:$A$1000,"④その他",'Review, Case Rep,Other(Form B)'!$H$7:$H$1000,"&gt;0",'Review, Case Rep,Other(Form B)'!$E$7:$E$1000,"1",'Review, Case Rep,Other(Form B)'!$G$7:$G$1000,"1")</f>
        <v>0</v>
      </c>
      <c r="K19" s="33">
        <f t="shared" si="1"/>
        <v>0</v>
      </c>
      <c r="L19" s="34">
        <f t="shared" si="1"/>
        <v>0</v>
      </c>
    </row>
    <row r="20" spans="1:12" ht="41.25" customHeight="1" thickBot="1">
      <c r="A20" s="114"/>
      <c r="B20" s="80" t="s">
        <v>56</v>
      </c>
      <c r="C20" s="45">
        <f>COUNTIFS(' Original Articles  (Form A)'!$H$7:$H$1000,"&gt;0",' Original Articles  (Form A)'!$F$7:$F$1000,"1",' Original Articles  (Form A)'!$G$7:$G$1000,"1")</f>
        <v>0</v>
      </c>
      <c r="D20" s="46">
        <f>SUMIFS(' Original Articles  (Form A)'!$H$7:$H$1000,' Original Articles  (Form A)'!$H$7:$H$1000,"&gt;0",' Original Articles  (Form A)'!$F$7:$F$1000,"1",' Original Articles  (Form A)'!$G$7:$G$1000,"1")</f>
        <v>0</v>
      </c>
      <c r="E20" s="46">
        <f>COUNTIFS('Review, Case Rep,Other(Form B)'!$A$7:$A$1000,"②総説",'Review, Case Rep,Other(Form B)'!$H$7:$H$1000,"&gt;0",'Review, Case Rep,Other(Form B)'!$F$7:$F$1000,"1",'Review, Case Rep,Other(Form B)'!$G$7:$G$1000,"1")</f>
        <v>0</v>
      </c>
      <c r="F20" s="46">
        <f>SUMIFS('Review, Case Rep,Other(Form B)'!$H$7:$H$1000,'Review, Case Rep,Other(Form B)'!$A$7:$A$1000,"②総説",'Review, Case Rep,Other(Form B)'!$H$7:$H$1000,"&gt;0",'Review, Case Rep,Other(Form B)'!$F$7:$F$1000,"1",'Review, Case Rep,Other(Form B)'!$G$7:$G$1000,"1")</f>
        <v>0</v>
      </c>
      <c r="G20" s="46">
        <f>COUNTIFS('Review, Case Rep,Other(Form B)'!$A$7:$A$1000,"③症例報告",'Review, Case Rep,Other(Form B)'!$H$7:$H$1000,"&gt;0",'Review, Case Rep,Other(Form B)'!$F$7:$F$1000,"1",'Review, Case Rep,Other(Form B)'!$G$7:$G$1000,"1")</f>
        <v>0</v>
      </c>
      <c r="H20" s="46">
        <f>SUMIFS('Review, Case Rep,Other(Form B)'!$H$7:$H$1000,'Review, Case Rep,Other(Form B)'!$A$7:$A$1000,"③症例報告",'Review, Case Rep,Other(Form B)'!$H$7:$H$1000,"&gt;0",'Review, Case Rep,Other(Form B)'!$F$7:$F$1000,"1",'Review, Case Rep,Other(Form B)'!$G$7:$G$1000,"1")</f>
        <v>0</v>
      </c>
      <c r="I20" s="46">
        <f>COUNTIFS('Review, Case Rep,Other(Form B)'!$A$7:$A$1000,"④その他",'Review, Case Rep,Other(Form B)'!$H$7:$H$1000,"&gt;0",'Review, Case Rep,Other(Form B)'!$F$7:$F$1000,"1",'Review, Case Rep,Other(Form B)'!$G$7:$G$1000,"1")</f>
        <v>0</v>
      </c>
      <c r="J20" s="81">
        <f>SUMIFS('Review, Case Rep,Other(Form B)'!$H$7:$H$1000,'Review, Case Rep,Other(Form B)'!$A$7:$A$1000,"④その他",'Review, Case Rep,Other(Form B)'!$H$7:$H$1000,"&gt;0",'Review, Case Rep,Other(Form B)'!$F$7:$F$1000,"1",'Review, Case Rep,Other(Form B)'!$G$7:$G$1000,"1")</f>
        <v>0</v>
      </c>
      <c r="K20" s="43">
        <f t="shared" si="1"/>
        <v>0</v>
      </c>
      <c r="L20" s="44">
        <f t="shared" si="1"/>
        <v>0</v>
      </c>
    </row>
    <row r="21" spans="1:12" ht="23.25" customHeight="1">
      <c r="A21" s="70"/>
      <c r="B21" s="71"/>
      <c r="C21" s="72"/>
      <c r="D21" s="72"/>
      <c r="E21" s="72"/>
      <c r="F21" s="72"/>
      <c r="G21" s="72"/>
      <c r="H21" s="72"/>
      <c r="I21" s="72"/>
      <c r="J21" s="72"/>
      <c r="K21" s="72"/>
      <c r="L21" s="72"/>
    </row>
    <row r="22" spans="1:12" ht="46.5" customHeight="1">
      <c r="F22" s="5" t="s">
        <v>10</v>
      </c>
      <c r="G22" s="8"/>
      <c r="H22" s="8"/>
      <c r="I22" s="8"/>
      <c r="J22" s="122" t="s">
        <v>4</v>
      </c>
      <c r="K22" s="106"/>
      <c r="L22" s="106"/>
    </row>
  </sheetData>
  <mergeCells count="11">
    <mergeCell ref="I9:J9"/>
    <mergeCell ref="K9:L9"/>
    <mergeCell ref="J22:L22"/>
    <mergeCell ref="C9:D9"/>
    <mergeCell ref="E9:F9"/>
    <mergeCell ref="G9:H9"/>
    <mergeCell ref="A11:A14"/>
    <mergeCell ref="A9:B10"/>
    <mergeCell ref="A18:A20"/>
    <mergeCell ref="A3:B4"/>
    <mergeCell ref="A6:B7"/>
  </mergeCells>
  <phoneticPr fontId="1"/>
  <printOptions horizontalCentered="1"/>
  <pageMargins left="0.51181102362204722" right="0.51181102362204722" top="0.39370078740157483" bottom="0.39370078740157483" header="0.31496062992125984" footer="0.31496062992125984"/>
  <pageSetup paperSize="9" scale="5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8"/>
  <sheetViews>
    <sheetView topLeftCell="A4" zoomScale="87" zoomScaleNormal="87" workbookViewId="0">
      <selection activeCell="C4" sqref="C4:G4"/>
    </sheetView>
  </sheetViews>
  <sheetFormatPr defaultRowHeight="18.75"/>
  <cols>
    <col min="1" max="1" width="20.25" customWidth="1"/>
    <col min="2" max="2" width="20" customWidth="1"/>
    <col min="3" max="8" width="13.75" customWidth="1"/>
    <col min="9" max="9" width="16.375" customWidth="1"/>
  </cols>
  <sheetData>
    <row r="1" spans="1:9" ht="27" customHeight="1">
      <c r="A1" s="14" t="s">
        <v>57</v>
      </c>
      <c r="H1" s="15"/>
      <c r="I1" s="5"/>
    </row>
    <row r="2" spans="1:9" ht="27" customHeight="1">
      <c r="H2" s="124" t="s">
        <v>59</v>
      </c>
      <c r="I2" s="125"/>
    </row>
    <row r="3" spans="1:9" ht="22.5" customHeight="1"/>
    <row r="4" spans="1:9" ht="76.5" customHeight="1">
      <c r="A4" s="9" t="s">
        <v>0</v>
      </c>
      <c r="B4" s="10" t="s">
        <v>1</v>
      </c>
      <c r="C4" s="103" t="s">
        <v>2</v>
      </c>
      <c r="D4" s="104"/>
      <c r="E4" s="104"/>
      <c r="F4" s="104"/>
      <c r="G4" s="105"/>
      <c r="H4" s="1"/>
      <c r="I4" s="4"/>
    </row>
    <row r="5" spans="1:9" ht="107.25" customHeight="1" thickBot="1">
      <c r="A5" s="11" t="s">
        <v>20</v>
      </c>
      <c r="B5" s="12" t="s">
        <v>21</v>
      </c>
      <c r="C5" s="94" t="s">
        <v>17</v>
      </c>
      <c r="D5" s="94" t="s">
        <v>18</v>
      </c>
      <c r="E5" s="94" t="s">
        <v>19</v>
      </c>
      <c r="F5" s="12" t="s">
        <v>22</v>
      </c>
      <c r="G5" s="12" t="s">
        <v>23</v>
      </c>
      <c r="H5" s="13" t="s">
        <v>12</v>
      </c>
      <c r="I5" s="91" t="s">
        <v>15</v>
      </c>
    </row>
    <row r="6" spans="1:9" ht="22.5" customHeight="1" thickBot="1">
      <c r="A6" s="95" t="s">
        <v>13</v>
      </c>
      <c r="B6" s="96"/>
      <c r="C6" s="96">
        <f>SUBTOTAL(9,C7:C1000)</f>
        <v>1</v>
      </c>
      <c r="D6" s="96">
        <f t="shared" ref="D6:G6" si="0">SUBTOTAL(9,D7:D1000)</f>
        <v>1</v>
      </c>
      <c r="E6" s="96">
        <f t="shared" si="0"/>
        <v>0</v>
      </c>
      <c r="F6" s="96">
        <f t="shared" si="0"/>
        <v>1</v>
      </c>
      <c r="G6" s="96">
        <f t="shared" si="0"/>
        <v>1</v>
      </c>
      <c r="H6" s="96">
        <f>SUBTOTAL(9,H7:H1000)</f>
        <v>39.900000000000006</v>
      </c>
    </row>
    <row r="7" spans="1:9" ht="22.5" customHeight="1" thickTop="1">
      <c r="A7" s="56"/>
      <c r="B7" s="57">
        <v>1</v>
      </c>
      <c r="C7" s="57">
        <v>1</v>
      </c>
      <c r="D7" s="57"/>
      <c r="E7" s="57"/>
      <c r="F7" s="57"/>
      <c r="G7" s="57">
        <v>1</v>
      </c>
      <c r="H7" s="58">
        <v>30.1</v>
      </c>
    </row>
    <row r="8" spans="1:9" ht="22.5" customHeight="1">
      <c r="A8" s="59"/>
      <c r="B8" s="57">
        <v>2</v>
      </c>
      <c r="C8" s="32"/>
      <c r="D8" s="32">
        <v>1</v>
      </c>
      <c r="E8" s="32"/>
      <c r="F8" s="32"/>
      <c r="G8" s="32"/>
      <c r="H8" s="60">
        <v>0</v>
      </c>
    </row>
    <row r="9" spans="1:9" ht="22.5" customHeight="1">
      <c r="A9" s="59"/>
      <c r="B9" s="57">
        <v>3</v>
      </c>
      <c r="C9" s="32"/>
      <c r="D9" s="32"/>
      <c r="E9" s="32"/>
      <c r="F9" s="32">
        <v>1</v>
      </c>
      <c r="G9" s="32"/>
      <c r="H9" s="60">
        <v>9.8000000000000007</v>
      </c>
    </row>
    <row r="10" spans="1:9" ht="22.5" customHeight="1">
      <c r="A10" s="59"/>
      <c r="B10" s="57">
        <v>4</v>
      </c>
      <c r="C10" s="32"/>
      <c r="D10" s="32"/>
      <c r="E10" s="32"/>
      <c r="F10" s="32"/>
      <c r="G10" s="32"/>
      <c r="H10" s="60"/>
    </row>
    <row r="11" spans="1:9" ht="22.5" customHeight="1">
      <c r="A11" s="59"/>
      <c r="B11" s="57">
        <v>5</v>
      </c>
      <c r="C11" s="32"/>
      <c r="D11" s="32"/>
      <c r="E11" s="32"/>
      <c r="F11" s="32"/>
      <c r="G11" s="32"/>
      <c r="H11" s="60"/>
    </row>
    <row r="12" spans="1:9" ht="22.5" customHeight="1">
      <c r="A12" s="59"/>
      <c r="B12" s="57">
        <v>6</v>
      </c>
      <c r="C12" s="32"/>
      <c r="D12" s="32"/>
      <c r="E12" s="32"/>
      <c r="F12" s="32"/>
      <c r="G12" s="32"/>
      <c r="H12" s="60"/>
    </row>
    <row r="13" spans="1:9" ht="22.5" customHeight="1">
      <c r="A13" s="59"/>
      <c r="B13" s="57">
        <v>7</v>
      </c>
      <c r="C13" s="32"/>
      <c r="D13" s="32"/>
      <c r="E13" s="32"/>
      <c r="F13" s="32"/>
      <c r="G13" s="32"/>
      <c r="H13" s="60"/>
    </row>
    <row r="14" spans="1:9" ht="22.5" customHeight="1">
      <c r="A14" s="59"/>
      <c r="B14" s="57">
        <v>8</v>
      </c>
      <c r="C14" s="32"/>
      <c r="D14" s="32"/>
      <c r="E14" s="32"/>
      <c r="F14" s="32"/>
      <c r="G14" s="32"/>
      <c r="H14" s="60"/>
    </row>
    <row r="15" spans="1:9" ht="22.5" customHeight="1">
      <c r="A15" s="59"/>
      <c r="B15" s="57">
        <v>9</v>
      </c>
      <c r="C15" s="32"/>
      <c r="D15" s="32"/>
      <c r="E15" s="32"/>
      <c r="F15" s="32"/>
      <c r="G15" s="32"/>
      <c r="H15" s="60"/>
    </row>
    <row r="16" spans="1:9" ht="22.5" customHeight="1">
      <c r="A16" s="59"/>
      <c r="B16" s="57">
        <v>10</v>
      </c>
      <c r="C16" s="32"/>
      <c r="D16" s="32"/>
      <c r="E16" s="32"/>
      <c r="F16" s="32"/>
      <c r="G16" s="32"/>
      <c r="H16" s="60"/>
    </row>
    <row r="17" spans="1:8" ht="22.5" customHeight="1">
      <c r="A17" s="59"/>
      <c r="B17" s="57">
        <v>11</v>
      </c>
      <c r="C17" s="35"/>
      <c r="D17" s="35"/>
      <c r="E17" s="35"/>
      <c r="F17" s="35"/>
      <c r="G17" s="35"/>
      <c r="H17" s="61"/>
    </row>
    <row r="18" spans="1:8" ht="22.5" customHeight="1">
      <c r="A18" s="59"/>
      <c r="B18" s="57">
        <v>12</v>
      </c>
      <c r="C18" s="32"/>
      <c r="D18" s="32"/>
      <c r="E18" s="32"/>
      <c r="F18" s="32"/>
      <c r="G18" s="32"/>
      <c r="H18" s="60"/>
    </row>
  </sheetData>
  <mergeCells count="2">
    <mergeCell ref="C4:G4"/>
    <mergeCell ref="H2:I2"/>
  </mergeCells>
  <phoneticPr fontId="1"/>
  <dataValidations count="1">
    <dataValidation type="list" allowBlank="1" showInputMessage="1" showErrorMessage="1" sqref="A7:A18" xr:uid="{00000000-0002-0000-0300-000000000000}">
      <formula1>$A$5</formula1>
    </dataValidation>
  </dataValidations>
  <pageMargins left="0.70866141732283472" right="0.70866141732283472" top="0.74803149606299213" bottom="0.74803149606299213" header="0.31496062992125984" footer="0.31496062992125984"/>
  <pageSetup paperSize="9" scale="53" fitToHeight="0"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3"/>
  <sheetViews>
    <sheetView topLeftCell="A10" zoomScale="87" zoomScaleNormal="87" workbookViewId="0">
      <selection activeCell="H5" sqref="H5"/>
    </sheetView>
  </sheetViews>
  <sheetFormatPr defaultRowHeight="18.75"/>
  <cols>
    <col min="1" max="1" width="22.375" customWidth="1"/>
    <col min="2" max="2" width="19.875" customWidth="1"/>
    <col min="3" max="8" width="13.75" customWidth="1"/>
    <col min="9" max="9" width="15.875" customWidth="1"/>
  </cols>
  <sheetData>
    <row r="1" spans="1:9" ht="27" customHeight="1">
      <c r="A1" s="14" t="s">
        <v>14</v>
      </c>
      <c r="H1" s="15"/>
      <c r="I1" s="5"/>
    </row>
    <row r="2" spans="1:9" ht="27" customHeight="1">
      <c r="A2" s="101" t="s">
        <v>24</v>
      </c>
      <c r="H2" s="124" t="s">
        <v>59</v>
      </c>
      <c r="I2" s="125"/>
    </row>
    <row r="3" spans="1:9" ht="22.5" customHeight="1">
      <c r="B3" s="2"/>
      <c r="C3" s="3"/>
      <c r="D3" s="3"/>
      <c r="E3" s="3"/>
      <c r="F3" s="3"/>
      <c r="G3" s="3"/>
      <c r="H3" s="3"/>
    </row>
    <row r="4" spans="1:9" ht="76.5" customHeight="1">
      <c r="A4" s="9" t="s">
        <v>0</v>
      </c>
      <c r="B4" s="10" t="s">
        <v>1</v>
      </c>
      <c r="C4" s="103" t="s">
        <v>2</v>
      </c>
      <c r="D4" s="104"/>
      <c r="E4" s="104"/>
      <c r="F4" s="104"/>
      <c r="G4" s="105"/>
      <c r="H4" s="1"/>
      <c r="I4" s="4"/>
    </row>
    <row r="5" spans="1:9" ht="107.25" customHeight="1" thickBot="1">
      <c r="A5" s="11" t="s">
        <v>60</v>
      </c>
      <c r="B5" s="12" t="s">
        <v>21</v>
      </c>
      <c r="C5" s="94" t="s">
        <v>17</v>
      </c>
      <c r="D5" s="94" t="s">
        <v>18</v>
      </c>
      <c r="E5" s="94" t="s">
        <v>19</v>
      </c>
      <c r="F5" s="12" t="s">
        <v>22</v>
      </c>
      <c r="G5" s="12" t="s">
        <v>23</v>
      </c>
      <c r="H5" s="13" t="s">
        <v>12</v>
      </c>
      <c r="I5" s="91" t="s">
        <v>15</v>
      </c>
    </row>
    <row r="6" spans="1:9" ht="22.5" customHeight="1" thickBot="1">
      <c r="A6" s="97" t="s">
        <v>13</v>
      </c>
      <c r="B6" s="98"/>
      <c r="C6" s="96">
        <f t="shared" ref="C6:H6" si="0">SUBTOTAL(9,C7:C1000)</f>
        <v>4</v>
      </c>
      <c r="D6" s="96">
        <f t="shared" si="0"/>
        <v>1</v>
      </c>
      <c r="E6" s="96">
        <f t="shared" si="0"/>
        <v>0</v>
      </c>
      <c r="F6" s="96">
        <f t="shared" si="0"/>
        <v>1</v>
      </c>
      <c r="G6" s="96">
        <f t="shared" si="0"/>
        <v>2</v>
      </c>
      <c r="H6" s="96">
        <f t="shared" si="0"/>
        <v>24.8</v>
      </c>
    </row>
    <row r="7" spans="1:9" ht="22.5" customHeight="1" thickTop="1">
      <c r="A7" s="48" t="s">
        <v>27</v>
      </c>
      <c r="B7" s="49">
        <v>1</v>
      </c>
      <c r="C7" s="49">
        <v>1</v>
      </c>
      <c r="D7" s="49"/>
      <c r="E7" s="49"/>
      <c r="F7" s="49"/>
      <c r="G7" s="49"/>
      <c r="H7" s="50">
        <v>10.199999999999999</v>
      </c>
    </row>
    <row r="8" spans="1:9" ht="22.5" customHeight="1">
      <c r="A8" s="51" t="s">
        <v>27</v>
      </c>
      <c r="B8" s="52">
        <v>2</v>
      </c>
      <c r="C8" s="52"/>
      <c r="D8" s="52">
        <v>1</v>
      </c>
      <c r="E8" s="52"/>
      <c r="F8" s="52"/>
      <c r="G8" s="52">
        <v>1</v>
      </c>
      <c r="H8" s="53">
        <v>2.4</v>
      </c>
    </row>
    <row r="9" spans="1:9" ht="22.5" customHeight="1">
      <c r="A9" s="51" t="s">
        <v>27</v>
      </c>
      <c r="B9" s="52">
        <v>3</v>
      </c>
      <c r="C9" s="52">
        <v>1</v>
      </c>
      <c r="D9" s="52"/>
      <c r="E9" s="52"/>
      <c r="F9" s="52"/>
      <c r="G9" s="52"/>
      <c r="H9" s="53">
        <v>0</v>
      </c>
    </row>
    <row r="10" spans="1:9" ht="22.5" customHeight="1">
      <c r="A10" s="51" t="s">
        <v>29</v>
      </c>
      <c r="B10" s="52">
        <v>1</v>
      </c>
      <c r="C10" s="52"/>
      <c r="D10" s="52"/>
      <c r="E10" s="52"/>
      <c r="F10" s="52">
        <v>1</v>
      </c>
      <c r="G10" s="52"/>
      <c r="H10" s="53">
        <v>3.6</v>
      </c>
    </row>
    <row r="11" spans="1:9" ht="22.5" customHeight="1">
      <c r="A11" s="51" t="s">
        <v>29</v>
      </c>
      <c r="B11" s="52">
        <v>2</v>
      </c>
      <c r="C11" s="52">
        <v>1</v>
      </c>
      <c r="D11" s="52"/>
      <c r="E11" s="52"/>
      <c r="F11" s="52"/>
      <c r="G11" s="52">
        <v>1</v>
      </c>
      <c r="H11" s="53">
        <v>1.1000000000000001</v>
      </c>
    </row>
    <row r="12" spans="1:9" ht="22.5" customHeight="1">
      <c r="A12" s="51" t="s">
        <v>31</v>
      </c>
      <c r="B12" s="52">
        <v>1</v>
      </c>
      <c r="C12" s="52">
        <v>1</v>
      </c>
      <c r="D12" s="52"/>
      <c r="E12" s="52"/>
      <c r="F12" s="52"/>
      <c r="G12" s="52"/>
      <c r="H12" s="53">
        <v>7.5</v>
      </c>
    </row>
    <row r="13" spans="1:9" ht="22.5" customHeight="1">
      <c r="A13" s="51"/>
      <c r="B13" s="52"/>
      <c r="C13" s="52"/>
      <c r="D13" s="52"/>
      <c r="E13" s="52"/>
      <c r="F13" s="52"/>
      <c r="G13" s="52"/>
      <c r="H13" s="53"/>
    </row>
    <row r="14" spans="1:9" ht="22.5" customHeight="1">
      <c r="A14" s="51"/>
      <c r="B14" s="52"/>
      <c r="C14" s="52"/>
      <c r="D14" s="52"/>
      <c r="E14" s="52"/>
      <c r="F14" s="52"/>
      <c r="G14" s="52"/>
      <c r="H14" s="53"/>
    </row>
    <row r="15" spans="1:9" ht="22.5" customHeight="1">
      <c r="A15" s="51"/>
      <c r="B15" s="52"/>
      <c r="C15" s="52"/>
      <c r="D15" s="52"/>
      <c r="E15" s="52"/>
      <c r="F15" s="52"/>
      <c r="G15" s="52"/>
      <c r="H15" s="53"/>
    </row>
    <row r="16" spans="1:9" ht="22.5" customHeight="1">
      <c r="A16" s="51"/>
      <c r="B16" s="52"/>
      <c r="C16" s="52"/>
      <c r="D16" s="52"/>
      <c r="E16" s="52"/>
      <c r="F16" s="52"/>
      <c r="G16" s="52"/>
      <c r="H16" s="53"/>
    </row>
    <row r="17" spans="1:8" ht="22.5" customHeight="1">
      <c r="A17" s="51"/>
      <c r="B17" s="52"/>
      <c r="C17" s="52"/>
      <c r="D17" s="52"/>
      <c r="E17" s="52"/>
      <c r="F17" s="52"/>
      <c r="G17" s="52"/>
      <c r="H17" s="53"/>
    </row>
    <row r="18" spans="1:8" ht="22.5" customHeight="1">
      <c r="A18" s="51"/>
      <c r="B18" s="52"/>
      <c r="C18" s="52"/>
      <c r="D18" s="52"/>
      <c r="E18" s="52"/>
      <c r="F18" s="52"/>
      <c r="G18" s="52"/>
      <c r="H18" s="53"/>
    </row>
    <row r="19" spans="1:8" ht="22.5" customHeight="1">
      <c r="A19" s="51"/>
      <c r="B19" s="52"/>
      <c r="C19" s="52"/>
      <c r="D19" s="52"/>
      <c r="E19" s="52"/>
      <c r="F19" s="52"/>
      <c r="G19" s="52"/>
      <c r="H19" s="53"/>
    </row>
    <row r="20" spans="1:8" ht="22.5" customHeight="1">
      <c r="A20" s="51"/>
      <c r="B20" s="52"/>
      <c r="C20" s="52"/>
      <c r="D20" s="52"/>
      <c r="E20" s="52"/>
      <c r="F20" s="52"/>
      <c r="G20" s="52"/>
      <c r="H20" s="53"/>
    </row>
    <row r="21" spans="1:8" ht="22.5" customHeight="1">
      <c r="A21" s="51"/>
      <c r="B21" s="52"/>
      <c r="C21" s="52"/>
      <c r="D21" s="52"/>
      <c r="E21" s="52"/>
      <c r="F21" s="52"/>
      <c r="G21" s="52"/>
      <c r="H21" s="53"/>
    </row>
    <row r="22" spans="1:8" ht="22.5" customHeight="1">
      <c r="A22" s="51"/>
      <c r="B22" s="52"/>
      <c r="C22" s="52"/>
      <c r="D22" s="52"/>
      <c r="E22" s="52"/>
      <c r="F22" s="52"/>
      <c r="G22" s="52"/>
      <c r="H22" s="53"/>
    </row>
    <row r="23" spans="1:8" ht="22.5" customHeight="1">
      <c r="A23" s="51"/>
      <c r="B23" s="52"/>
      <c r="C23" s="52"/>
      <c r="D23" s="52"/>
      <c r="E23" s="52"/>
      <c r="F23" s="52"/>
      <c r="G23" s="52"/>
      <c r="H23" s="53"/>
    </row>
  </sheetData>
  <mergeCells count="2">
    <mergeCell ref="C4:G4"/>
    <mergeCell ref="H2:I2"/>
  </mergeCells>
  <phoneticPr fontId="1"/>
  <pageMargins left="0.70866141732283472" right="0.70866141732283472" top="0.74803149606299213" bottom="0.74803149606299213" header="0.31496062992125984" footer="0.31496062992125984"/>
  <pageSetup paperSize="9" scale="53"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原著以外種別!$A$3:$A$5</xm:f>
          </x14:formula1>
          <xm:sqref>A7:A23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2"/>
  <sheetViews>
    <sheetView view="pageBreakPreview" topLeftCell="D1" zoomScale="80" zoomScaleNormal="80" zoomScaleSheetLayoutView="80" workbookViewId="0">
      <selection activeCell="A6" sqref="A6:B7"/>
    </sheetView>
  </sheetViews>
  <sheetFormatPr defaultRowHeight="18.75"/>
  <cols>
    <col min="2" max="2" width="41.375" customWidth="1"/>
    <col min="3" max="7" width="20" customWidth="1"/>
    <col min="8" max="12" width="13.75" customWidth="1"/>
  </cols>
  <sheetData>
    <row r="1" spans="1:12" ht="30" customHeight="1">
      <c r="A1" s="99" t="s">
        <v>25</v>
      </c>
      <c r="B1" s="100"/>
      <c r="C1" s="100"/>
      <c r="L1" s="5"/>
    </row>
    <row r="2" spans="1:12" ht="14.25" customHeight="1" thickBot="1"/>
    <row r="3" spans="1:12" ht="41.25" customHeight="1">
      <c r="A3" s="115" t="s">
        <v>26</v>
      </c>
      <c r="B3" s="110"/>
      <c r="C3" s="24" t="s">
        <v>33</v>
      </c>
      <c r="D3" s="20" t="s">
        <v>34</v>
      </c>
      <c r="E3" s="25" t="s">
        <v>35</v>
      </c>
    </row>
    <row r="4" spans="1:12" ht="41.25" customHeight="1" thickBot="1">
      <c r="A4" s="111"/>
      <c r="B4" s="112"/>
      <c r="C4" s="45"/>
      <c r="D4" s="47"/>
      <c r="E4" s="88">
        <f>C4+D4</f>
        <v>0</v>
      </c>
    </row>
    <row r="5" spans="1:12" ht="15" customHeight="1" thickBot="1">
      <c r="B5" s="16"/>
      <c r="C5" s="15"/>
      <c r="D5" s="15"/>
      <c r="E5" s="15"/>
      <c r="F5" s="15"/>
      <c r="G5" s="15"/>
      <c r="H5" s="15"/>
      <c r="I5" s="15"/>
      <c r="J5" s="15"/>
      <c r="K5" s="15"/>
      <c r="L5" s="15"/>
    </row>
    <row r="6" spans="1:12" ht="41.25" customHeight="1">
      <c r="A6" s="115" t="s">
        <v>36</v>
      </c>
      <c r="B6" s="116"/>
      <c r="C6" s="17" t="s">
        <v>41</v>
      </c>
      <c r="D6" s="18" t="s">
        <v>38</v>
      </c>
      <c r="E6" s="18" t="s">
        <v>39</v>
      </c>
      <c r="F6" s="19" t="s">
        <v>40</v>
      </c>
      <c r="G6" s="25" t="s">
        <v>37</v>
      </c>
    </row>
    <row r="7" spans="1:12" ht="41.25" customHeight="1" thickBot="1">
      <c r="A7" s="111"/>
      <c r="B7" s="117"/>
      <c r="C7" s="45"/>
      <c r="D7" s="46"/>
      <c r="E7" s="46"/>
      <c r="F7" s="47"/>
      <c r="G7" s="88">
        <f>C7+D7+E7+F7</f>
        <v>0</v>
      </c>
    </row>
    <row r="8" spans="1:12" ht="15" customHeight="1" thickBot="1">
      <c r="J8" s="28"/>
      <c r="K8" s="29"/>
      <c r="L8" s="29"/>
    </row>
    <row r="9" spans="1:12" ht="41.25" customHeight="1">
      <c r="A9" s="109" t="s">
        <v>43</v>
      </c>
      <c r="B9" s="110"/>
      <c r="C9" s="120" t="s">
        <v>42</v>
      </c>
      <c r="D9" s="123"/>
      <c r="E9" s="118" t="s">
        <v>44</v>
      </c>
      <c r="F9" s="123"/>
      <c r="G9" s="118" t="s">
        <v>45</v>
      </c>
      <c r="H9" s="123"/>
      <c r="I9" s="118" t="s">
        <v>46</v>
      </c>
      <c r="J9" s="119"/>
      <c r="K9" s="120" t="s">
        <v>47</v>
      </c>
      <c r="L9" s="121"/>
    </row>
    <row r="10" spans="1:12" ht="41.25" customHeight="1" thickBot="1">
      <c r="A10" s="111"/>
      <c r="B10" s="112"/>
      <c r="C10" s="23" t="s">
        <v>3</v>
      </c>
      <c r="D10" s="21" t="s">
        <v>8</v>
      </c>
      <c r="E10" s="21" t="s">
        <v>3</v>
      </c>
      <c r="F10" s="21" t="s">
        <v>8</v>
      </c>
      <c r="G10" s="21" t="s">
        <v>3</v>
      </c>
      <c r="H10" s="21" t="s">
        <v>8</v>
      </c>
      <c r="I10" s="21" t="s">
        <v>3</v>
      </c>
      <c r="J10" s="22" t="s">
        <v>8</v>
      </c>
      <c r="K10" s="83" t="s">
        <v>3</v>
      </c>
      <c r="L10" s="84" t="s">
        <v>8</v>
      </c>
    </row>
    <row r="11" spans="1:12" ht="41.25" customHeight="1">
      <c r="A11" s="107" t="s">
        <v>50</v>
      </c>
      <c r="B11" s="73" t="s">
        <v>11</v>
      </c>
      <c r="C11" s="62">
        <f>COUNTIFS('Sample Completed Form(Form A)'!$H$7:$H$1000,"&gt;0",'Sample Completed Form(Form A)'!$C$7:$C$1000,"1")</f>
        <v>1</v>
      </c>
      <c r="D11" s="63">
        <f>SUMIFS('Sample Completed Form(Form A)'!$H$7:$H$1000,'Sample Completed Form(Form A)'!$H$7:$H$1000,"&gt;0",'Sample Completed Form(Form A)'!$C$7:$C$1000,"1")</f>
        <v>30.1</v>
      </c>
      <c r="E11" s="63">
        <f>COUNTIFS('Sample Completed Form(Form B)'!$A$7:$A$1000,"②総説",'Sample Completed Form(Form B)'!$H$7:$H$1000,"&gt;0",'Sample Completed Form(Form B)'!$C$7:$C$1000,"1")</f>
        <v>0</v>
      </c>
      <c r="F11" s="63">
        <f>SUMIFS('Sample Completed Form(Form B)'!$H$7:$H$1000,'Sample Completed Form(Form B)'!$A$7:$A$1000,"②総説",'Sample Completed Form(Form B)'!$H$7:$H$1000,"&gt;0",'Sample Completed Form(Form B)'!$C$7:$C$1000,"1")</f>
        <v>0</v>
      </c>
      <c r="G11" s="63">
        <f>COUNTIFS('Sample Completed Form(Form B)'!$A$7:$A$1000,"③症例報告",'Sample Completed Form(Form B)'!$H$7:$H$1000,"&gt;0",'Sample Completed Form(Form B)'!$C$7:$C$1000,"1")</f>
        <v>0</v>
      </c>
      <c r="H11" s="63">
        <f>SUMIFS('Sample Completed Form(Form B)'!$H$7:$H$1000,'Sample Completed Form(Form B)'!$A$7:$A$1000,"③症例報告",'Sample Completed Form(Form B)'!$H$7:$H$1000,"&gt;0",'Sample Completed Form(Form B)'!$C$7:$C$1000,"1")</f>
        <v>0</v>
      </c>
      <c r="I11" s="63">
        <f>COUNTIFS('Sample Completed Form(Form B)'!$A$7:$A$1000,"④その他",'Sample Completed Form(Form B)'!$H$7:$H$1000,"&gt;0",'Sample Completed Form(Form B)'!$C$7:$C$1000,"1")</f>
        <v>0</v>
      </c>
      <c r="J11" s="64">
        <f>SUMIFS('Sample Completed Form(Form B)'!$H$7:$H$1000,'Sample Completed Form(Form B)'!$A$7:$A$1000,"④その他",'Sample Completed Form(Form B)'!$H$7:$H$1000,"&gt;0",'Sample Completed Form(Form B)'!$C$7:$C$1000,"1")</f>
        <v>0</v>
      </c>
      <c r="K11" s="30">
        <f>C11+E11+G11+I11</f>
        <v>1</v>
      </c>
      <c r="L11" s="31">
        <f>D11+F11+H11+J11</f>
        <v>30.1</v>
      </c>
    </row>
    <row r="12" spans="1:12" ht="41.25" customHeight="1">
      <c r="A12" s="108"/>
      <c r="B12" s="74" t="s">
        <v>6</v>
      </c>
      <c r="C12" s="40">
        <f>COUNTIFS('Sample Completed Form(Form A)'!$H$7:$H$1000,"&gt;0",'Sample Completed Form(Form A)'!$D$7:$D$1000,"1")</f>
        <v>0</v>
      </c>
      <c r="D12" s="41">
        <f>SUMIFS('Sample Completed Form(Form A)'!$H$7:$H$1000,'Sample Completed Form(Form A)'!$H$7:$H$1000,"&gt;0",'Sample Completed Form(Form A)'!$D$7:$D$1000,"1")</f>
        <v>0</v>
      </c>
      <c r="E12" s="41">
        <f>COUNTIFS('Sample Completed Form(Form B)'!$A$7:$A$1000,"②総説",'Sample Completed Form(Form B)'!$H$7:$H$1000,"&gt;0",'Sample Completed Form(Form B)'!$D$7:$D$1000,"1")</f>
        <v>0</v>
      </c>
      <c r="F12" s="41">
        <f>SUMIFS('Sample Completed Form(Form B)'!$H$7:$H$1000,'Sample Completed Form(Form B)'!$A$7:$A$1000,"②総説",'Sample Completed Form(Form B)'!$H$7:$H$1000,"&gt;0",'Sample Completed Form(Form B)'!$D$7:$D$1000,"1")</f>
        <v>0</v>
      </c>
      <c r="G12" s="41">
        <f>COUNTIFS('Sample Completed Form(Form B)'!$A$7:$A$1000,"③症例報告",'Sample Completed Form(Form B)'!$H$7:$H$1000,"&gt;0",'Sample Completed Form(Form B)'!$D$7:$D$1000,"1")</f>
        <v>0</v>
      </c>
      <c r="H12" s="41">
        <f>SUMIFS('Sample Completed Form(Form B)'!$H$7:$H$1000,'Sample Completed Form(Form B)'!$A$7:$A$1000,"③症例報告",'Sample Completed Form(Form B)'!$H$7:$H$1000,"&gt;0",'Sample Completed Form(Form B)'!$D$7:$D$1000,"1")</f>
        <v>0</v>
      </c>
      <c r="I12" s="41">
        <f>COUNTIFS('Sample Completed Form(Form B)'!$A$7:$A$1000,"④その他",'Sample Completed Form(Form B)'!$H$7:$H$1000,"&gt;0",'Sample Completed Form(Form B)'!$D$7:$D$1000,"1")</f>
        <v>0</v>
      </c>
      <c r="J12" s="42">
        <f>SUMIFS('Sample Completed Form(Form B)'!$H$7:$H$1000,'Sample Completed Form(Form B)'!$A$7:$A$1000,"④その他",'Sample Completed Form(Form B)'!$H$7:$H$1000,"&gt;0",'Sample Completed Form(Form B)'!$D$7:$D$1000,"1")</f>
        <v>0</v>
      </c>
      <c r="K12" s="33">
        <f t="shared" ref="K12:L14" si="0">C12+E12+G12+I12</f>
        <v>0</v>
      </c>
      <c r="L12" s="34">
        <f t="shared" si="0"/>
        <v>0</v>
      </c>
    </row>
    <row r="13" spans="1:12" ht="41.25" customHeight="1">
      <c r="A13" s="108"/>
      <c r="B13" s="74" t="s">
        <v>7</v>
      </c>
      <c r="C13" s="40">
        <f>COUNTIFS('Sample Completed Form(Form A)'!$H$7:$H$1000,"&gt;0",'Sample Completed Form(Form A)'!$E$7:$E$1000,"1")</f>
        <v>0</v>
      </c>
      <c r="D13" s="41">
        <f>SUMIFS('Sample Completed Form(Form A)'!$H$7:$H$1000,'Sample Completed Form(Form A)'!$H$7:$H$1000,"&gt;0",'Sample Completed Form(Form A)'!$E$7:$E$1000,"1")</f>
        <v>0</v>
      </c>
      <c r="E13" s="41">
        <f>COUNTIFS('Sample Completed Form(Form B)'!$A$7:$A$1000,"②総説",'Sample Completed Form(Form B)'!$H$7:$H$1000,"&gt;0",'Sample Completed Form(Form B)'!$E$7:$E$1000,"1")</f>
        <v>0</v>
      </c>
      <c r="F13" s="41">
        <f>SUMIFS('Sample Completed Form(Form B)'!$H$7:$H$1000,'Sample Completed Form(Form B)'!$A$7:$A$1000,"②総説",'Sample Completed Form(Form B)'!$H$7:$H$1000,"&gt;0",'Sample Completed Form(Form B)'!$E$7:$E$1000,"1")</f>
        <v>0</v>
      </c>
      <c r="G13" s="41">
        <f>COUNTIFS('Sample Completed Form(Form B)'!$A$7:$A$1000,"③症例報告",'Sample Completed Form(Form B)'!$H$7:$H$1000,"&gt;0",'Sample Completed Form(Form B)'!$E$7:$E$1000,"1")</f>
        <v>0</v>
      </c>
      <c r="H13" s="41">
        <f>SUMIFS('Sample Completed Form(Form B)'!$H$7:$H$1000,'Sample Completed Form(Form B)'!$A$7:$A$1000,"③症例報告",'Sample Completed Form(Form B)'!$H$7:$H$1000,"&gt;0",'Sample Completed Form(Form B)'!$E$7:$E$1000,"1")</f>
        <v>0</v>
      </c>
      <c r="I13" s="41">
        <f>COUNTIFS('Sample Completed Form(Form B)'!$A$7:$A$1000,"④その他",'Sample Completed Form(Form B)'!$H$7:$H$1000,"&gt;0",'Sample Completed Form(Form B)'!$E$7:$E$1000,"1")</f>
        <v>0</v>
      </c>
      <c r="J13" s="42">
        <f>SUMIFS('Sample Completed Form(Form B)'!$H$7:$H$1000,'Sample Completed Form(Form B)'!$A$7:$A$1000,"④その他",'Sample Completed Form(Form B)'!$H$7:$H$1000,"&gt;0",'Sample Completed Form(Form B)'!$E$7:$E$1000,"1")</f>
        <v>0</v>
      </c>
      <c r="K13" s="33">
        <f t="shared" si="0"/>
        <v>0</v>
      </c>
      <c r="L13" s="34">
        <f t="shared" si="0"/>
        <v>0</v>
      </c>
    </row>
    <row r="14" spans="1:12" ht="41.25" customHeight="1">
      <c r="A14" s="108"/>
      <c r="B14" s="75" t="s">
        <v>48</v>
      </c>
      <c r="C14" s="65">
        <f>COUNTIFS('Sample Completed Form(Form A)'!$H$7:$H$1000,"&gt;0",'Sample Completed Form(Form A)'!$F$7:$F$1000,"1")</f>
        <v>1</v>
      </c>
      <c r="D14" s="66">
        <f>SUMIFS('Sample Completed Form(Form A)'!$H$7:$H$1000,'Sample Completed Form(Form A)'!$H$7:$H$1000,"&gt;0",'Sample Completed Form(Form A)'!$F$7:$F$1000,"1")</f>
        <v>9.8000000000000007</v>
      </c>
      <c r="E14" s="66">
        <f>COUNTIFS('Sample Completed Form(Form B)'!$A$7:$A$1000,"②総説",'Sample Completed Form(Form B)'!$H$7:$H$1000,"&gt;0",'Sample Completed Form(Form B)'!$F$7:$F$1000,"1")</f>
        <v>0</v>
      </c>
      <c r="F14" s="66">
        <f>SUMIFS('Sample Completed Form(Form B)'!$H$7:$H$1000,'Sample Completed Form(Form B)'!$A$7:$A$1000,"②総説",'Sample Completed Form(Form B)'!$H$7:$H$1000,"&gt;0",'Sample Completed Form(Form B)'!$F$7:$F$1000,"1")</f>
        <v>0</v>
      </c>
      <c r="G14" s="66">
        <f>COUNTIFS('Sample Completed Form(Form B)'!$A$7:$A$1000,"③症例報告",'Sample Completed Form(Form B)'!$H$7:$H$1000,"&gt;0",'Sample Completed Form(Form B)'!$F$7:$F$1000,"1")</f>
        <v>0</v>
      </c>
      <c r="H14" s="66">
        <f>SUMIFS('Sample Completed Form(Form B)'!$H$7:$H$1000,'Sample Completed Form(Form B)'!$A$7:$A$1000,"③症例報告",'Sample Completed Form(Form B)'!$H$7:$H$1000,"&gt;0",'Sample Completed Form(Form B)'!$F$7:$F$1000,"1")</f>
        <v>0</v>
      </c>
      <c r="I14" s="66">
        <f>COUNTIFS('Sample Completed Form(Form B)'!$A$7:$A$1000,"④その他",'Sample Completed Form(Form B)'!$H$7:$H$1000,"&gt;0",'Sample Completed Form(Form B)'!$F$7:$F$1000,"1")</f>
        <v>0</v>
      </c>
      <c r="J14" s="67">
        <f>SUMIFS('Sample Completed Form(Form B)'!$H$7:$H$1000,'Sample Completed Form(Form B)'!$A$7:$A$1000,"④その他",'Sample Completed Form(Form B)'!$H$7:$H$1000,"&gt;0",'Sample Completed Form(Form B)'!$F$7:$F$1000,"1")</f>
        <v>0</v>
      </c>
      <c r="K14" s="85">
        <f t="shared" si="0"/>
        <v>1</v>
      </c>
      <c r="L14" s="86">
        <f t="shared" si="0"/>
        <v>9.8000000000000007</v>
      </c>
    </row>
    <row r="15" spans="1:12" ht="41.25" customHeight="1">
      <c r="A15" s="102" t="s">
        <v>51</v>
      </c>
      <c r="B15" s="75" t="s">
        <v>52</v>
      </c>
      <c r="C15" s="65">
        <f>COUNTIF('Sample Completed Form(Form A)'!$H$7:$H$1000,"0")</f>
        <v>1</v>
      </c>
      <c r="D15" s="77"/>
      <c r="E15" s="66">
        <f>COUNTIFS('Sample Completed Form(Form B)'!$A$7:$A$1000,"②総説",'Sample Completed Form(Form B)'!$H$7:$H$1000,"0")</f>
        <v>0</v>
      </c>
      <c r="F15" s="77"/>
      <c r="G15" s="66">
        <f>COUNTIFS('Sample Completed Form(Form B)'!$A$7:$A$1000,"③症例報告",'Sample Completed Form(Form B)'!$H$7:$H$1000,"0")</f>
        <v>0</v>
      </c>
      <c r="H15" s="77"/>
      <c r="I15" s="66">
        <f>COUNTIFS('Sample Completed Form(Form B)'!$A$7:$A$1000,"④その他",'Sample Completed Form(Form B)'!$H$7:$H$1000,"0")</f>
        <v>0</v>
      </c>
      <c r="J15" s="78"/>
      <c r="K15" s="85">
        <f>C15+E15+G15+I15</f>
        <v>1</v>
      </c>
      <c r="L15" s="87"/>
    </row>
    <row r="16" spans="1:12" ht="41.25" customHeight="1" thickBot="1">
      <c r="A16" s="79"/>
      <c r="B16" s="82" t="s">
        <v>53</v>
      </c>
      <c r="C16" s="89">
        <f>C11+C12+C13+C14+C15</f>
        <v>3</v>
      </c>
      <c r="D16" s="37">
        <f>D11+D12+D13+D14</f>
        <v>39.900000000000006</v>
      </c>
      <c r="E16" s="37">
        <f>E11+E12+E13+E14+E15</f>
        <v>0</v>
      </c>
      <c r="F16" s="37">
        <f>F11+F12+F13+F14</f>
        <v>0</v>
      </c>
      <c r="G16" s="37">
        <f>G11+G12+G13+G14+G15</f>
        <v>0</v>
      </c>
      <c r="H16" s="37">
        <f>H11+H12+H13+H14</f>
        <v>0</v>
      </c>
      <c r="I16" s="37">
        <f>I11+I12+I13+I14+I15</f>
        <v>0</v>
      </c>
      <c r="J16" s="90">
        <f>J11+J12+J13+J14</f>
        <v>0</v>
      </c>
      <c r="K16" s="36">
        <f>K11+K12+K13+K14+K15</f>
        <v>3</v>
      </c>
      <c r="L16" s="39">
        <f>L11+L12+L13+L14</f>
        <v>39.900000000000006</v>
      </c>
    </row>
    <row r="17" spans="1:12" ht="41.25" customHeight="1" thickTop="1">
      <c r="A17" s="69"/>
      <c r="B17" s="68" t="s">
        <v>58</v>
      </c>
      <c r="C17" s="26"/>
      <c r="D17" s="26"/>
      <c r="E17" s="26"/>
      <c r="F17" s="26"/>
      <c r="G17" s="26"/>
      <c r="H17" s="26"/>
      <c r="I17" s="26"/>
      <c r="J17" s="26"/>
      <c r="K17" s="26"/>
      <c r="L17" s="27"/>
    </row>
    <row r="18" spans="1:12" ht="41.25" customHeight="1">
      <c r="A18" s="113" t="s">
        <v>49</v>
      </c>
      <c r="B18" s="76" t="s">
        <v>54</v>
      </c>
      <c r="C18" s="40">
        <f>COUNTIFS('Sample Completed Form(Form A)'!$H$7:$H$1000,"&gt;0",'Sample Completed Form(Form A)'!$D$7:$D$1000,"1",'Sample Completed Form(Form A)'!$G$7:$G$1000,"1")</f>
        <v>0</v>
      </c>
      <c r="D18" s="41">
        <f>SUMIFS('Sample Completed Form(Form A)'!$H$7:$H$1000,'Sample Completed Form(Form A)'!$H$7:$H$1000,"&gt;0",'Sample Completed Form(Form A)'!$D$7:$D$1000,"1",'Sample Completed Form(Form A)'!$G$7:$G$1000,"1")</f>
        <v>0</v>
      </c>
      <c r="E18" s="41">
        <f>COUNTIFS('Sample Completed Form(Form B)'!$A$7:$A$1000,"②総説",'Sample Completed Form(Form B)'!$H$7:$H$1000,"&gt;0",'Sample Completed Form(Form B)'!$D$7:$D$1000,"1",'Sample Completed Form(Form B)'!$G$7:$G$1000,"1")</f>
        <v>0</v>
      </c>
      <c r="F18" s="41">
        <f>SUMIFS('Sample Completed Form(Form B)'!$H$7:$H$1000,'Sample Completed Form(Form B)'!$A$7:$A$1000,"②総説",'Sample Completed Form(Form B)'!$H$7:$H$1000,"&gt;0",'Sample Completed Form(Form B)'!$D$7:$D$1000,"1",'Sample Completed Form(Form B)'!$G$7:$G$1000,"1")</f>
        <v>0</v>
      </c>
      <c r="G18" s="41">
        <f>COUNTIFS('Sample Completed Form(Form B)'!$A$7:$A$1000,"③症例報告",'Sample Completed Form(Form B)'!$H$7:$H$1000,"&gt;0",'Sample Completed Form(Form B)'!$D$7:$D$1000,"1",'Sample Completed Form(Form B)'!$G$7:$G$1000,"1")</f>
        <v>0</v>
      </c>
      <c r="H18" s="41">
        <f>SUMIFS('Sample Completed Form(Form B)'!$H$7:$H$1000,'Sample Completed Form(Form B)'!$A$7:$A$1000,"③症例報告",'Sample Completed Form(Form B)'!$H$7:$H$1000,"&gt;0",'Sample Completed Form(Form B)'!$D$7:$D$1000,"1",'Sample Completed Form(Form B)'!$G$7:$G$1000,"1")</f>
        <v>0</v>
      </c>
      <c r="I18" s="41">
        <f>COUNTIFS('Sample Completed Form(Form B)'!$A$7:$A$1000,"④その他",'Sample Completed Form(Form B)'!$H$7:$H$1000,"&gt;0",'Sample Completed Form(Form B)'!$D$7:$D$1000,"1",'Sample Completed Form(Form B)'!$G$7:$G$1000,"1")</f>
        <v>0</v>
      </c>
      <c r="J18" s="42">
        <f>SUMIFS('Sample Completed Form(Form B)'!$H$7:$H$1000,'Sample Completed Form(Form B)'!$A$7:$A$1000,"④その他",'Sample Completed Form(Form B)'!$H$7:$H$1000,"&gt;0",'Sample Completed Form(Form B)'!$D$7:$D$1000,"1",'Sample Completed Form(Form B)'!$G$7:$G$1000,"1")</f>
        <v>0</v>
      </c>
      <c r="K18" s="33">
        <f>C18+E18+G18+I18</f>
        <v>0</v>
      </c>
      <c r="L18" s="34">
        <f>D18+F18+H18+J18</f>
        <v>0</v>
      </c>
    </row>
    <row r="19" spans="1:12" ht="41.25" customHeight="1">
      <c r="A19" s="108"/>
      <c r="B19" s="76" t="s">
        <v>55</v>
      </c>
      <c r="C19" s="40">
        <f>COUNTIFS('Sample Completed Form(Form A)'!$H$7:$H$1000,"&gt;0",'Sample Completed Form(Form A)'!$E$7:$E$1000,"1",'Sample Completed Form(Form A)'!$G$7:$G$1000,"1")</f>
        <v>0</v>
      </c>
      <c r="D19" s="41">
        <f>SUMIFS('Sample Completed Form(Form A)'!$H$7:$H$1000,'Sample Completed Form(Form A)'!$H$7:$H$1000,"&gt;0",'Sample Completed Form(Form A)'!$E$7:$E$1000,"1",'Sample Completed Form(Form A)'!$G$7:$G$1000,"1")</f>
        <v>0</v>
      </c>
      <c r="E19" s="41">
        <f>COUNTIFS('Sample Completed Form(Form B)'!$A$7:$A$1000,"②総説",'Sample Completed Form(Form B)'!$H$7:$H$1000,"&gt;0",'Sample Completed Form(Form B)'!$E$7:$E$1000,"1",'Sample Completed Form(Form B)'!$G$7:$G$1000,"1")</f>
        <v>0</v>
      </c>
      <c r="F19" s="41">
        <f>SUMIFS('Sample Completed Form(Form B)'!$H$7:$H$1000,'Sample Completed Form(Form B)'!$A$7:$A$1000,"②総説",'Sample Completed Form(Form B)'!$H$7:$H$1000,"&gt;0",'Sample Completed Form(Form B)'!$E$7:$E$1000,"1",'Sample Completed Form(Form B)'!$G$7:$G$1000,"1")</f>
        <v>0</v>
      </c>
      <c r="G19" s="41">
        <f>COUNTIFS('Sample Completed Form(Form B)'!$A$7:$A$1000,"③症例報告",'Sample Completed Form(Form B)'!$H$7:$H$1000,"&gt;0",'Sample Completed Form(Form B)'!$E$7:$E$1000,"1",'Sample Completed Form(Form B)'!$G$7:$G$1000,"1")</f>
        <v>0</v>
      </c>
      <c r="H19" s="41">
        <f>SUMIFS('Sample Completed Form(Form B)'!$H$7:$H$1000,'Sample Completed Form(Form B)'!$A$7:$A$1000,"③症例報告",'Sample Completed Form(Form B)'!$H$7:$H$1000,"&gt;0",'Sample Completed Form(Form B)'!$E$7:$E$1000,"1",'Sample Completed Form(Form B)'!$G$7:$G$1000,"1")</f>
        <v>0</v>
      </c>
      <c r="I19" s="41">
        <f>COUNTIFS('Sample Completed Form(Form B)'!$A$7:$A$1000,"④その他",'Sample Completed Form(Form B)'!$H$7:$H$1000,"&gt;0",'Sample Completed Form(Form B)'!$E$7:$E$1000,"1",'Sample Completed Form(Form B)'!$G$7:$G$1000,"1")</f>
        <v>0</v>
      </c>
      <c r="J19" s="42">
        <f>SUMIFS('Sample Completed Form(Form B)'!$H$7:$H$1000,'Sample Completed Form(Form B)'!$A$7:$A$1000,"④その他",'Sample Completed Form(Form B)'!$H$7:$H$1000,"&gt;0",'Sample Completed Form(Form B)'!$E$7:$E$1000,"1",'Sample Completed Form(Form B)'!$G$7:$G$1000,"1")</f>
        <v>0</v>
      </c>
      <c r="K19" s="33">
        <f t="shared" ref="K19:L20" si="1">C19+E19+G19+I19</f>
        <v>0</v>
      </c>
      <c r="L19" s="34">
        <f t="shared" si="1"/>
        <v>0</v>
      </c>
    </row>
    <row r="20" spans="1:12" ht="41.25" customHeight="1" thickBot="1">
      <c r="A20" s="114"/>
      <c r="B20" s="80" t="s">
        <v>56</v>
      </c>
      <c r="C20" s="45">
        <f>COUNTIFS('Sample Completed Form(Form A)'!$H$7:$H$1000,"&gt;0",'Sample Completed Form(Form A)'!$F$7:$F$1000,"1",'Sample Completed Form(Form A)'!$G$7:$G$1000,"1")</f>
        <v>0</v>
      </c>
      <c r="D20" s="46">
        <f>SUMIFS('Sample Completed Form(Form A)'!$H$7:$H$1000,'Sample Completed Form(Form A)'!$H$7:$H$1000,"&gt;0",'Sample Completed Form(Form A)'!$F$7:$F$1000,"1",'Sample Completed Form(Form A)'!$G$7:$G$1000,"1")</f>
        <v>0</v>
      </c>
      <c r="E20" s="46">
        <f>COUNTIFS('Sample Completed Form(Form B)'!$A$7:$A$1000,"②総説",'Sample Completed Form(Form B)'!$H$7:$H$1000,"&gt;0",'Sample Completed Form(Form B)'!$F$7:$F$1000,"1",'Sample Completed Form(Form B)'!$G$7:$G$1000,"1")</f>
        <v>0</v>
      </c>
      <c r="F20" s="46">
        <f>SUMIFS('Sample Completed Form(Form B)'!$H$7:$H$1000,'Sample Completed Form(Form B)'!$A$7:$A$1000,"②総説",'Sample Completed Form(Form B)'!$H$7:$H$1000,"&gt;0",'Sample Completed Form(Form B)'!$F$7:$F$1000,"1",'Sample Completed Form(Form B)'!$G$7:$G$1000,"1")</f>
        <v>0</v>
      </c>
      <c r="G20" s="46">
        <f>COUNTIFS('Sample Completed Form(Form B)'!$A$7:$A$1000,"③症例報告",'Sample Completed Form(Form B)'!$H$7:$H$1000,"&gt;0",'Sample Completed Form(Form B)'!$F$7:$F$1000,"1",'Sample Completed Form(Form B)'!$G$7:$G$1000,"1")</f>
        <v>0</v>
      </c>
      <c r="H20" s="46">
        <f>SUMIFS('Sample Completed Form(Form B)'!$H$7:$H$1000,'Sample Completed Form(Form B)'!$A$7:$A$1000,"③症例報告",'Sample Completed Form(Form B)'!$H$7:$H$1000,"&gt;0",'Sample Completed Form(Form B)'!$F$7:$F$1000,"1",'Sample Completed Form(Form B)'!$G$7:$G$1000,"1")</f>
        <v>0</v>
      </c>
      <c r="I20" s="46">
        <f>COUNTIFS('Sample Completed Form(Form B)'!$A$7:$A$1000,"④その他",'Sample Completed Form(Form B)'!$H$7:$H$1000,"&gt;0",'Sample Completed Form(Form B)'!$F$7:$F$1000,"1",'Sample Completed Form(Form B)'!$G$7:$G$1000,"1")</f>
        <v>0</v>
      </c>
      <c r="J20" s="81">
        <f>SUMIFS('Sample Completed Form(Form B)'!$H$7:$H$1000,'Sample Completed Form(Form B)'!$A$7:$A$1000,"④その他",'Sample Completed Form(Form B)'!$H$7:$H$1000,"&gt;0",'Sample Completed Form(Form B)'!$F$7:$F$1000,"1",'Sample Completed Form(Form B)'!$G$7:$G$1000,"1")</f>
        <v>0</v>
      </c>
      <c r="K20" s="43">
        <f t="shared" si="1"/>
        <v>0</v>
      </c>
      <c r="L20" s="44">
        <f t="shared" si="1"/>
        <v>0</v>
      </c>
    </row>
    <row r="21" spans="1:12" ht="23.25" customHeight="1">
      <c r="A21" s="70"/>
      <c r="B21" s="71"/>
      <c r="C21" s="72"/>
      <c r="D21" s="72"/>
      <c r="E21" s="72"/>
      <c r="F21" s="72"/>
      <c r="G21" s="72"/>
      <c r="H21" s="72"/>
      <c r="I21" s="72"/>
      <c r="J21" s="72"/>
      <c r="K21" s="72"/>
      <c r="L21" s="72"/>
    </row>
    <row r="22" spans="1:12" ht="46.5" customHeight="1">
      <c r="F22" s="5" t="s">
        <v>10</v>
      </c>
      <c r="G22" s="8"/>
      <c r="H22" s="8"/>
      <c r="I22" s="8"/>
      <c r="J22" s="122" t="s">
        <v>59</v>
      </c>
      <c r="K22" s="106"/>
      <c r="L22" s="106"/>
    </row>
  </sheetData>
  <mergeCells count="11">
    <mergeCell ref="J22:L22"/>
    <mergeCell ref="A3:B4"/>
    <mergeCell ref="A6:B7"/>
    <mergeCell ref="A9:B10"/>
    <mergeCell ref="C9:D9"/>
    <mergeCell ref="E9:F9"/>
    <mergeCell ref="G9:H9"/>
    <mergeCell ref="I9:J9"/>
    <mergeCell ref="K9:L9"/>
    <mergeCell ref="A11:A14"/>
    <mergeCell ref="A18:A20"/>
  </mergeCells>
  <phoneticPr fontId="1"/>
  <printOptions horizontalCentered="1"/>
  <pageMargins left="0.51181102362204722" right="0.51181102362204722" top="0.39370078740157483" bottom="0.39370078740157483" header="0.31496062992125984" footer="0.31496062992125984"/>
  <pageSetup paperSize="9" scale="5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5"/>
  <sheetViews>
    <sheetView workbookViewId="0">
      <selection activeCell="A8" sqref="A8"/>
    </sheetView>
  </sheetViews>
  <sheetFormatPr defaultRowHeight="18.75"/>
  <cols>
    <col min="1" max="1" width="11" bestFit="1" customWidth="1"/>
  </cols>
  <sheetData>
    <row r="2" spans="1:1">
      <c r="A2" t="s">
        <v>5</v>
      </c>
    </row>
    <row r="3" spans="1:1">
      <c r="A3" t="s">
        <v>28</v>
      </c>
    </row>
    <row r="4" spans="1:1">
      <c r="A4" t="s">
        <v>30</v>
      </c>
    </row>
    <row r="5" spans="1:1">
      <c r="A5" t="s">
        <v>32</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9E6C24-4443-4466-B917-946CB88A6D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 Original Articles  (Form A)</vt:lpstr>
      <vt:lpstr>Review, Case Rep,Other(Form B)</vt:lpstr>
      <vt:lpstr>Summary Table of Books (Form C)</vt:lpstr>
      <vt:lpstr>Sample Completed Form(Form A)</vt:lpstr>
      <vt:lpstr>Sample Completed Form(Form B)</vt:lpstr>
      <vt:lpstr>Sample Completed Form(Form C)</vt:lpstr>
      <vt:lpstr>原著以外種別</vt:lpstr>
      <vt:lpstr>'Sample Completed Form(Form C)'!Print_Area</vt:lpstr>
      <vt:lpstr>'Summary Table of Books (Form C)'!Print_Area</vt:lpstr>
      <vt:lpstr>' Original Articles  (Form A)'!Print_Titles</vt:lpstr>
      <vt:lpstr>'Review, Case Rep,Other(Form B)'!Print_Titles</vt:lpstr>
      <vt:lpstr>'Sample Completed Form(Form A)'!Print_Titles</vt:lpstr>
      <vt:lpstr>'Sample Completed Form(Form 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jinji06</dc:creator>
  <cp:lastModifiedBy>西村 優香里</cp:lastModifiedBy>
  <cp:lastPrinted>2026-09-01T07:49:20Z</cp:lastPrinted>
  <dcterms:created xsi:type="dcterms:W3CDTF">2015-06-05T18:19:34Z</dcterms:created>
  <dcterms:modified xsi:type="dcterms:W3CDTF">2026-09-01T08:40:42Z</dcterms:modified>
</cp:coreProperties>
</file>